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начало года" sheetId="1" r:id="rId1"/>
    <sheet name="конец года" sheetId="2" r:id="rId2"/>
    <sheet name="динамика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<sst xmlns="http://schemas.openxmlformats.org/spreadsheetml/2006/main" count="140" uniqueCount="65">
  <si>
    <t>Критерии оценки</t>
  </si>
  <si>
    <t>Ребенок овладевает основными культурными способами деятельности, проявляет инициативу и самостоятельность в разных видах деятельности - игре, общении, познавательно-исследовательской деятельности, конструировании и т.д.; способен выбирать себе род занятий, участников совместной деятельности</t>
  </si>
  <si>
    <t>Ребенок обладает установкой положительного отношения к миру, к разным видам труда, другим людям и самому себе, обладает чувством собственного достоинства; Активно взаимодействует со сверстниками и взрослыми, участвует в совместных играх. Способен договариваться, учитывать интересы и чувства других, сопереживать неудачами радоваться успехам других, адекватно проявляет свои чувства, в том числе чувство веры в себя, старается разрешать конфликты.</t>
  </si>
  <si>
    <r>
      <rPr>
        <sz val="7"/>
        <color indexed="8"/>
        <rFont val="Times New Roman"/>
        <family val="1"/>
      </rPr>
      <t>Ребенок обладает развитым воображением, которое реализуется в разных видах</t>
    </r>
    <r>
      <rPr>
        <sz val="11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деятельности и прежде всего в игре; ребенок владеет разными формами и видами игры, различает условную и реальную ситуации, умеет подчиняться разным правилам и социальным нормам</t>
    </r>
  </si>
  <si>
    <r>
      <rPr>
        <sz val="7"/>
        <color indexed="8"/>
        <rFont val="Times New Roman"/>
        <family val="1"/>
      </rPr>
      <t>Ребенок достаточно хорошо владеет устной речью, может выражать свои мысли и желания, может использовать речь для выражения своих мыслей, чувств и желаний, построения речевого высказывания в ситуации общения, может выделять звуки в словах, у ребенка складываются предпосылки грамотности.</t>
    </r>
    <r>
      <rPr>
        <sz val="11"/>
        <color indexed="8"/>
        <rFont val="Times New Roman"/>
        <family val="1"/>
      </rPr>
      <t xml:space="preserve">
</t>
    </r>
  </si>
  <si>
    <t>У ребенка развита крупная и мелкая моторика; он подвижен, вынослив, владеет основными движениями, может контролировать свои движения и управлять ими.</t>
  </si>
  <si>
    <t>Ребенок способен к волевым усилиям, может следовать социальным нормам поведения и правилам в разных видах деятельности, во взаимоотношениях со взрослыми и сверстниками, может соблюдать правила безопасного поведения и личной гигиены.</t>
  </si>
  <si>
    <r>
      <rPr>
        <sz val="7"/>
        <color indexed="8"/>
        <rFont val="Times New Roman"/>
        <family val="1"/>
      </rPr>
      <t>Ребенок проявляет любознательность, задает вопросы взрослым и сверстникам, интересуется причинно-следственными связями, пытается самостоятельно придумывать объяснения явлениям природы и поступкам людей; склонен наблюдать, экспериментировать. Обладает начальными знаниями о себе, о природном и социальном мире, в котором он живет; знаком с произведениями детской литературы, обладает элементарными представлениями из области живой природы, естествознания,</t>
    </r>
    <r>
      <rPr>
        <sz val="11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математики, истории и т.п.; ребенок способен к принятию собственных решений, опираясь на свои знания и умения в различных видах деятельности</t>
    </r>
  </si>
  <si>
    <t>ФЦКМ</t>
  </si>
  <si>
    <t>Речевое развитие</t>
  </si>
  <si>
    <t>Музыка</t>
  </si>
  <si>
    <t>Физическое развитие</t>
  </si>
  <si>
    <t>Сумма баллов</t>
  </si>
  <si>
    <t>Среднее по строке</t>
  </si>
  <si>
    <t>ФИО детей</t>
  </si>
  <si>
    <t>Результат на начало года</t>
  </si>
  <si>
    <t>Результат на конец года</t>
  </si>
  <si>
    <t>Динамика изменений</t>
  </si>
  <si>
    <t>%</t>
  </si>
  <si>
    <t>Динамика по группе</t>
  </si>
  <si>
    <t>Динамика освоения образовательных областей</t>
  </si>
  <si>
    <t>Динамика изменений по соответствию целевым ориентирам</t>
  </si>
  <si>
    <t>Художественно-эстетическое развитие</t>
  </si>
  <si>
    <t>Познание Матемматическое разитие (сенс.разв.)</t>
  </si>
  <si>
    <t>РКИД</t>
  </si>
  <si>
    <t>ПСКЦ. Ознак. С миром природы</t>
  </si>
  <si>
    <t>Разв.речи</t>
  </si>
  <si>
    <t>Обуч.гр.</t>
  </si>
  <si>
    <t>Чт.х/л</t>
  </si>
  <si>
    <t>Худ.тв-во</t>
  </si>
  <si>
    <t>Здоровье</t>
  </si>
  <si>
    <t>Физическое развитие. Здоровье</t>
  </si>
  <si>
    <t>Труд</t>
  </si>
  <si>
    <t>БЖД</t>
  </si>
  <si>
    <r>
      <rPr>
        <b/>
        <sz val="11"/>
        <color indexed="8"/>
        <rFont val="Times New Roman"/>
        <family val="1"/>
      </rPr>
      <t>ФЦКМ</t>
    </r>
    <r>
      <rPr>
        <sz val="11"/>
        <color indexed="8"/>
        <rFont val="Times New Roman"/>
        <family val="1"/>
      </rPr>
      <t xml:space="preserve"> - Формирование целостной картины мира. </t>
    </r>
  </si>
  <si>
    <r>
      <rPr>
        <b/>
        <sz val="11"/>
        <color indexed="8"/>
        <rFont val="Times New Roman"/>
        <family val="1"/>
      </rPr>
      <t>РКИД</t>
    </r>
    <r>
      <rPr>
        <sz val="11"/>
        <color indexed="8"/>
        <rFont val="Times New Roman"/>
        <family val="1"/>
      </rPr>
      <t xml:space="preserve"> - Развитие конструктивной и исследовательской деятельности</t>
    </r>
  </si>
  <si>
    <t>Познавательное развитие</t>
  </si>
  <si>
    <t>1.1.</t>
  </si>
  <si>
    <t>Математическое (сенсорное развитие)</t>
  </si>
  <si>
    <t>1.2.</t>
  </si>
  <si>
    <t>1.3.</t>
  </si>
  <si>
    <t>1.4.</t>
  </si>
  <si>
    <t>Приобщение к социокультурным ценностям. Ознакомление с миром природы</t>
  </si>
  <si>
    <t>2.1.</t>
  </si>
  <si>
    <t>Развитие речи</t>
  </si>
  <si>
    <t>2.2.</t>
  </si>
  <si>
    <t>Подготовка к обучению грамоте</t>
  </si>
  <si>
    <t>2.3.</t>
  </si>
  <si>
    <t>Чтение х/л</t>
  </si>
  <si>
    <t>3.1.</t>
  </si>
  <si>
    <t>Художественное творчество</t>
  </si>
  <si>
    <t>3.2.</t>
  </si>
  <si>
    <t>4.1.</t>
  </si>
  <si>
    <t>Безопасность</t>
  </si>
  <si>
    <t>4.2.</t>
  </si>
  <si>
    <t>4.3.</t>
  </si>
  <si>
    <t>Сформированность показателя по группе %</t>
  </si>
  <si>
    <t>общее кол-во баллов</t>
  </si>
  <si>
    <t xml:space="preserve">среднее </t>
  </si>
  <si>
    <t>Ребенок обладает развитым воображением, которое реализуется в разных видах деятельности и прежде всего в игре; ребенок владеет разными формами и видами игры, различает условную и реальную ситуации, умеет подчиняться разным правилам и социальным нормам</t>
  </si>
  <si>
    <t>Ребенок достаточно хорошо владеет устной речью, может выражать свои мысли и желания, может использовать речь для выражения своих мыслей, чувств и желаний, построения речевого высказывания в ситуации общения, может выделять звуки в словах, у ребенка складываются предпосылки грамотности.</t>
  </si>
  <si>
    <t>Ребенок проявляет любознательность, задает вопросы взрослым и сверстникам, интересуется причинно-следственными связями, пытается самостоятельно придумывать объяснения явлениям природы и поступкам людей; склонен наблюдать, экспериментировать. Обладает начальными знаниями о себе, о природном и социальном мире, в котором он живет; знаком с произведениями детской литературы, обладает элементарными представлениями из области живой природы, естествознания, математики, истории и т.п.; ребенок способен к принятию собственных решений, опираясь на свои знания и умения в различных видах деятельности</t>
  </si>
  <si>
    <t>Соответствие ЦО (%)</t>
  </si>
  <si>
    <t>Мониторинг в соответствии с целевыми ориентирами (конец года)</t>
  </si>
  <si>
    <t>Мониторинг в соответствии с целевыми ориентирами (подготовительная группа)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</si>
</sst>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Times New Roman"/>
      <family val="1"/>
    </font>
    <font>
      <sz val="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1" fontId="2" fillId="0" borderId="10" xfId="0" applyNumberFormat="1" applyFont="1" applyBorder="1" applyAlignment="1">
      <alignment vertical="top"/>
    </xf>
    <xf numFmtId="1" fontId="2" fillId="0" borderId="11" xfId="0" applyNumberFormat="1" applyFont="1" applyBorder="1" applyAlignment="1">
      <alignment vertical="top"/>
    </xf>
    <xf numFmtId="1" fontId="2" fillId="0" borderId="12" xfId="0" applyNumberFormat="1" applyFont="1" applyBorder="1" applyAlignment="1">
      <alignment vertical="top"/>
    </xf>
    <xf numFmtId="0" fontId="45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5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14" xfId="0" applyFont="1" applyBorder="1" applyAlignment="1">
      <alignment vertical="top" wrapText="1"/>
    </xf>
    <xf numFmtId="0" fontId="45" fillId="0" borderId="14" xfId="0" applyFont="1" applyBorder="1" applyAlignment="1">
      <alignment vertical="top"/>
    </xf>
    <xf numFmtId="0" fontId="45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45" fillId="0" borderId="16" xfId="0" applyFont="1" applyBorder="1" applyAlignment="1">
      <alignment vertical="top" wrapText="1"/>
    </xf>
    <xf numFmtId="0" fontId="45" fillId="0" borderId="16" xfId="0" applyFont="1" applyBorder="1" applyAlignment="1">
      <alignment/>
    </xf>
    <xf numFmtId="0" fontId="0" fillId="0" borderId="16" xfId="0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 vertical="top" textRotation="90" wrapText="1"/>
    </xf>
    <xf numFmtId="0" fontId="45" fillId="0" borderId="14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top" wrapText="1"/>
    </xf>
    <xf numFmtId="0" fontId="45" fillId="0" borderId="21" xfId="0" applyFont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43" fillId="0" borderId="12" xfId="0" applyFont="1" applyBorder="1" applyAlignment="1">
      <alignment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/>
    </xf>
    <xf numFmtId="0" fontId="7" fillId="0" borderId="15" xfId="0" applyFont="1" applyBorder="1" applyAlignment="1">
      <alignment vertical="top" wrapText="1"/>
    </xf>
    <xf numFmtId="4" fontId="25" fillId="0" borderId="15" xfId="0" applyNumberFormat="1" applyFont="1" applyBorder="1" applyAlignment="1">
      <alignment/>
    </xf>
    <xf numFmtId="4" fontId="0" fillId="0" borderId="27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0" borderId="36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6" xfId="0" applyBorder="1" applyAlignment="1">
      <alignment vertical="center"/>
    </xf>
    <xf numFmtId="0" fontId="46" fillId="0" borderId="10" xfId="0" applyFont="1" applyBorder="1" applyAlignment="1">
      <alignment/>
    </xf>
    <xf numFmtId="0" fontId="45" fillId="0" borderId="37" xfId="0" applyFont="1" applyFill="1" applyBorder="1" applyAlignment="1">
      <alignment vertical="top" wrapText="1"/>
    </xf>
    <xf numFmtId="0" fontId="47" fillId="0" borderId="10" xfId="0" applyFont="1" applyBorder="1" applyAlignment="1">
      <alignment/>
    </xf>
    <xf numFmtId="0" fontId="47" fillId="0" borderId="15" xfId="0" applyFont="1" applyBorder="1" applyAlignment="1">
      <alignment vertical="top" wrapText="1"/>
    </xf>
    <xf numFmtId="4" fontId="48" fillId="0" borderId="15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9" fillId="0" borderId="17" xfId="0" applyFont="1" applyBorder="1" applyAlignment="1">
      <alignment horizontal="center" textRotation="90"/>
    </xf>
    <xf numFmtId="0" fontId="49" fillId="0" borderId="19" xfId="0" applyFont="1" applyBorder="1" applyAlignment="1">
      <alignment horizontal="center" textRotation="90"/>
    </xf>
    <xf numFmtId="0" fontId="49" fillId="0" borderId="18" xfId="0" applyFont="1" applyBorder="1" applyAlignment="1">
      <alignment horizontal="center" textRotation="90"/>
    </xf>
    <xf numFmtId="0" fontId="50" fillId="0" borderId="39" xfId="0" applyFont="1" applyBorder="1" applyAlignment="1">
      <alignment horizontal="center" textRotation="90"/>
    </xf>
    <xf numFmtId="0" fontId="50" fillId="0" borderId="40" xfId="0" applyFont="1" applyBorder="1" applyAlignment="1">
      <alignment horizontal="center" textRotation="90"/>
    </xf>
    <xf numFmtId="0" fontId="50" fillId="0" borderId="41" xfId="0" applyFont="1" applyBorder="1" applyAlignment="1">
      <alignment horizontal="center" textRotation="90"/>
    </xf>
    <xf numFmtId="0" fontId="49" fillId="0" borderId="39" xfId="0" applyFont="1" applyBorder="1" applyAlignment="1">
      <alignment horizontal="center" textRotation="90"/>
    </xf>
    <xf numFmtId="0" fontId="49" fillId="0" borderId="40" xfId="0" applyFont="1" applyBorder="1" applyAlignment="1">
      <alignment horizontal="center" textRotation="90"/>
    </xf>
    <xf numFmtId="0" fontId="49" fillId="0" borderId="41" xfId="0" applyFont="1" applyBorder="1" applyAlignment="1">
      <alignment horizontal="center" textRotation="90"/>
    </xf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39" xfId="0" applyFont="1" applyBorder="1" applyAlignment="1">
      <alignment textRotation="90"/>
    </xf>
    <xf numFmtId="0" fontId="45" fillId="0" borderId="41" xfId="0" applyFont="1" applyBorder="1" applyAlignment="1">
      <alignment textRotation="90"/>
    </xf>
    <xf numFmtId="0" fontId="49" fillId="0" borderId="43" xfId="0" applyFont="1" applyBorder="1" applyAlignment="1">
      <alignment horizontal="center" vertical="top" wrapText="1"/>
    </xf>
    <xf numFmtId="0" fontId="49" fillId="0" borderId="24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21" xfId="0" applyFont="1" applyBorder="1" applyAlignment="1">
      <alignment horizontal="center" vertical="top" wrapText="1"/>
    </xf>
    <xf numFmtId="0" fontId="49" fillId="0" borderId="45" xfId="0" applyFont="1" applyBorder="1" applyAlignment="1">
      <alignment horizontal="center" vertical="top" wrapText="1"/>
    </xf>
    <xf numFmtId="0" fontId="49" fillId="0" borderId="46" xfId="0" applyFont="1" applyBorder="1" applyAlignment="1">
      <alignment horizontal="center" vertical="top" wrapText="1"/>
    </xf>
    <xf numFmtId="0" fontId="45" fillId="0" borderId="42" xfId="0" applyFont="1" applyBorder="1" applyAlignment="1">
      <alignment vertical="top" wrapText="1"/>
    </xf>
    <xf numFmtId="0" fontId="45" fillId="0" borderId="47" xfId="0" applyFont="1" applyBorder="1" applyAlignment="1">
      <alignment vertical="top" wrapText="1"/>
    </xf>
    <xf numFmtId="0" fontId="45" fillId="0" borderId="48" xfId="0" applyFont="1" applyBorder="1" applyAlignment="1">
      <alignment vertical="top" wrapText="1"/>
    </xf>
    <xf numFmtId="0" fontId="45" fillId="0" borderId="29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45" fillId="0" borderId="21" xfId="0" applyFont="1" applyBorder="1" applyAlignment="1">
      <alignment vertical="top" wrapText="1"/>
    </xf>
    <xf numFmtId="0" fontId="45" fillId="0" borderId="43" xfId="0" applyFont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  <xf numFmtId="0" fontId="45" fillId="0" borderId="44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45" fillId="0" borderId="45" xfId="0" applyFont="1" applyBorder="1" applyAlignment="1">
      <alignment horizontal="center" vertical="top" wrapText="1"/>
    </xf>
    <xf numFmtId="0" fontId="45" fillId="0" borderId="46" xfId="0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textRotation="90"/>
    </xf>
    <xf numFmtId="0" fontId="45" fillId="0" borderId="14" xfId="0" applyFont="1" applyBorder="1" applyAlignment="1">
      <alignment horizontal="center" textRotation="90"/>
    </xf>
    <xf numFmtId="0" fontId="0" fillId="0" borderId="10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1" fontId="2" fillId="0" borderId="11" xfId="0" applyNumberFormat="1" applyFont="1" applyBorder="1" applyAlignment="1">
      <alignment horizontal="center" vertical="top"/>
    </xf>
    <xf numFmtId="1" fontId="2" fillId="0" borderId="49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4" fillId="0" borderId="2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171450</xdr:colOff>
      <xdr:row>88</xdr:row>
      <xdr:rowOff>152400</xdr:rowOff>
    </xdr:from>
    <xdr:ext cx="20002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1143000" y="19611975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171450</xdr:colOff>
      <xdr:row>88</xdr:row>
      <xdr:rowOff>152400</xdr:rowOff>
    </xdr:from>
    <xdr:ext cx="190500" cy="381000"/>
    <xdr:sp fLocksText="0">
      <xdr:nvSpPr>
        <xdr:cNvPr id="1" name="TextBox 1"/>
        <xdr:cNvSpPr txBox="1">
          <a:spLocks noChangeArrowheads="1"/>
        </xdr:cNvSpPr>
      </xdr:nvSpPr>
      <xdr:spPr>
        <a:xfrm>
          <a:off x="1143000" y="19611975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77;&#1090;&#1086;&#1076;&#1080;&#1095;&#1077;&#1089;&#1082;&#1072;&#1103;%20&#1088;&#1072;&#1073;&#1086;&#1090;&#1072;\2013.2014\&#1043;&#1086;&#1076;&#1086;&#1074;&#1086;&#1081;%20&#1087;&#1083;&#1072;&#1085;\&#1084;&#1086;&#1085;&#1080;&#1090;&#1086;&#1088;&#1080;&#1085;&#1075;%202013-2014%20&#1091;&#1095;.&#1075;\&#1052;&#1086;&#1085;&#1080;&#1090;&#1086;&#1088;&#1080;&#1085;&#1075;\&#1084;&#1086;&#1085;&#1080;&#1090;&#1086;&#1088;&#1080;&#1085;&#1075;%20&#1089;&#1090;.&#1075;&#1088;.%20&#8470;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1-й год начало года"/>
      <sheetName val="1-й год конец года"/>
      <sheetName val="1-й год Динамика"/>
      <sheetName val="2-й год начало года"/>
      <sheetName val="2-й год конец года"/>
      <sheetName val="2-й год Динамика"/>
      <sheetName val="3-й год начало года"/>
      <sheetName val="3-й год конец года"/>
      <sheetName val="3-й год Динамика"/>
      <sheetName val="4-й год начало года"/>
      <sheetName val="4-й год конец года"/>
      <sheetName val="4-й год Динамика"/>
      <sheetName val="5-й год начало года"/>
      <sheetName val="5-й год конец года"/>
      <sheetName val="5-й год Динамика"/>
      <sheetName val="6-й год начало года"/>
      <sheetName val="6-й год конец года"/>
      <sheetName val="6-й год Динамика"/>
      <sheetName val="7-й год начало года"/>
      <sheetName val="7-й год конец года"/>
      <sheetName val="7-й год Динамика"/>
    </sheetNames>
    <sheetDataSet>
      <sheetData sheetId="16">
        <row r="4">
          <cell r="AJ4" t="str">
            <v>Среднее значение по строке</v>
          </cell>
        </row>
      </sheetData>
      <sheetData sheetId="17">
        <row r="4">
          <cell r="AJ4" t="str">
            <v>Среднее значение по строке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4"/>
  <sheetViews>
    <sheetView tabSelected="1" zoomScale="154" zoomScaleNormal="154" zoomScalePageLayoutView="0" workbookViewId="0" topLeftCell="A1">
      <selection activeCell="R103" sqref="R103"/>
    </sheetView>
  </sheetViews>
  <sheetFormatPr defaultColWidth="9.140625" defaultRowHeight="15"/>
  <cols>
    <col min="1" max="1" width="14.57421875" style="0" customWidth="1"/>
    <col min="2" max="3" width="3.28125" style="0" customWidth="1"/>
    <col min="4" max="4" width="5.00390625" style="0" customWidth="1"/>
    <col min="5" max="7" width="4.8515625" style="0" customWidth="1"/>
    <col min="8" max="8" width="4.7109375" style="0" customWidth="1"/>
    <col min="9" max="9" width="4.57421875" style="0" customWidth="1"/>
    <col min="10" max="11" width="4.421875" style="0" customWidth="1"/>
    <col min="12" max="12" width="3.8515625" style="0" customWidth="1"/>
    <col min="13" max="13" width="4.00390625" style="0" customWidth="1"/>
    <col min="14" max="14" width="4.28125" style="0" customWidth="1"/>
    <col min="15" max="15" width="3.28125" style="0" customWidth="1"/>
    <col min="16" max="16" width="4.00390625" style="0" customWidth="1"/>
    <col min="17" max="17" width="3.28125" style="0" customWidth="1"/>
    <col min="18" max="18" width="4.57421875" style="0" customWidth="1"/>
    <col min="19" max="19" width="4.28125" style="0" customWidth="1"/>
    <col min="20" max="34" width="3.28125" style="0" customWidth="1"/>
    <col min="35" max="35" width="4.8515625" style="0" customWidth="1"/>
    <col min="36" max="36" width="4.57421875" style="0" customWidth="1"/>
    <col min="37" max="37" width="6.8515625" style="0" customWidth="1"/>
    <col min="38" max="38" width="5.421875" style="0" customWidth="1"/>
  </cols>
  <sheetData>
    <row r="1" spans="1:38" ht="15">
      <c r="A1" s="147" t="s">
        <v>64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</row>
    <row r="2" spans="1:2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38" ht="117" customHeight="1">
      <c r="A3" s="135" t="s">
        <v>0</v>
      </c>
      <c r="B3" s="136"/>
      <c r="C3" s="13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148"/>
      <c r="AJ3" s="148"/>
      <c r="AK3" s="150"/>
      <c r="AL3" s="150"/>
    </row>
    <row r="4" spans="1:38" ht="18" customHeight="1" thickBot="1">
      <c r="A4" s="138"/>
      <c r="B4" s="139"/>
      <c r="C4" s="140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149"/>
      <c r="AJ4" s="149"/>
      <c r="AK4" s="151"/>
      <c r="AL4" s="151"/>
    </row>
    <row r="5" spans="1:38" ht="15.75" thickBot="1">
      <c r="A5" s="129" t="s">
        <v>1</v>
      </c>
      <c r="B5" s="130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66"/>
      <c r="AK5" s="73"/>
      <c r="AL5" s="74"/>
    </row>
    <row r="6" spans="1:38" ht="15.75" thickBot="1">
      <c r="A6" s="131"/>
      <c r="B6" s="132"/>
      <c r="C6" s="2"/>
      <c r="D6" s="37"/>
      <c r="E6" s="2"/>
      <c r="F6" s="2"/>
      <c r="G6" s="2"/>
      <c r="H6" s="37"/>
      <c r="I6" s="2"/>
      <c r="J6" s="2"/>
      <c r="K6" s="2"/>
      <c r="L6" s="2"/>
      <c r="M6" s="2"/>
      <c r="N6" s="2"/>
      <c r="O6" s="37"/>
      <c r="P6" s="2"/>
      <c r="Q6" s="3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37"/>
      <c r="AF6" s="37"/>
      <c r="AG6" s="2"/>
      <c r="AH6" s="2"/>
      <c r="AI6" s="2"/>
      <c r="AJ6" s="66"/>
      <c r="AK6" s="75"/>
      <c r="AL6" s="76"/>
    </row>
    <row r="7" spans="1:38" ht="15.75" thickBot="1">
      <c r="A7" s="131"/>
      <c r="B7" s="132"/>
      <c r="C7" s="2"/>
      <c r="D7" s="37"/>
      <c r="E7" s="2"/>
      <c r="F7" s="2"/>
      <c r="G7" s="2"/>
      <c r="H7" s="37"/>
      <c r="I7" s="2"/>
      <c r="J7" s="2"/>
      <c r="K7" s="2"/>
      <c r="L7" s="2"/>
      <c r="M7" s="2"/>
      <c r="N7" s="2"/>
      <c r="O7" s="37"/>
      <c r="P7" s="2"/>
      <c r="Q7" s="3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37"/>
      <c r="AF7" s="37"/>
      <c r="AG7" s="2"/>
      <c r="AH7" s="2"/>
      <c r="AI7" s="2"/>
      <c r="AJ7" s="66"/>
      <c r="AK7" s="75"/>
      <c r="AL7" s="76"/>
    </row>
    <row r="8" spans="1:38" ht="15.75" thickBot="1">
      <c r="A8" s="131"/>
      <c r="B8" s="132"/>
      <c r="C8" s="2"/>
      <c r="D8" s="37"/>
      <c r="E8" s="2"/>
      <c r="F8" s="2"/>
      <c r="G8" s="2"/>
      <c r="H8" s="37"/>
      <c r="I8" s="2"/>
      <c r="J8" s="2"/>
      <c r="K8" s="2"/>
      <c r="L8" s="2"/>
      <c r="M8" s="2"/>
      <c r="N8" s="2"/>
      <c r="O8" s="37"/>
      <c r="P8" s="2"/>
      <c r="Q8" s="37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37"/>
      <c r="AF8" s="37"/>
      <c r="AG8" s="2"/>
      <c r="AH8" s="2"/>
      <c r="AI8" s="2"/>
      <c r="AJ8" s="66"/>
      <c r="AK8" s="75"/>
      <c r="AL8" s="76"/>
    </row>
    <row r="9" spans="1:38" ht="15.75" thickBot="1">
      <c r="A9" s="131"/>
      <c r="B9" s="132"/>
      <c r="C9" s="2"/>
      <c r="D9" s="37"/>
      <c r="E9" s="2"/>
      <c r="F9" s="2"/>
      <c r="G9" s="2"/>
      <c r="H9" s="37"/>
      <c r="I9" s="2"/>
      <c r="J9" s="2"/>
      <c r="K9" s="2"/>
      <c r="L9" s="2"/>
      <c r="M9" s="2"/>
      <c r="N9" s="2"/>
      <c r="O9" s="37"/>
      <c r="P9" s="2"/>
      <c r="Q9" s="37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7"/>
      <c r="AF9" s="37"/>
      <c r="AG9" s="2"/>
      <c r="AH9" s="2"/>
      <c r="AI9" s="2"/>
      <c r="AJ9" s="66"/>
      <c r="AK9" s="75"/>
      <c r="AL9" s="76"/>
    </row>
    <row r="10" spans="1:38" ht="15.75" thickBot="1">
      <c r="A10" s="131"/>
      <c r="B10" s="132"/>
      <c r="C10" s="2"/>
      <c r="D10" s="37"/>
      <c r="E10" s="2"/>
      <c r="F10" s="2"/>
      <c r="G10" s="2"/>
      <c r="H10" s="37"/>
      <c r="I10" s="2"/>
      <c r="J10" s="2"/>
      <c r="K10" s="2"/>
      <c r="L10" s="2"/>
      <c r="M10" s="2"/>
      <c r="N10" s="2"/>
      <c r="O10" s="37"/>
      <c r="P10" s="2"/>
      <c r="Q10" s="37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37"/>
      <c r="AF10" s="37"/>
      <c r="AG10" s="2"/>
      <c r="AH10" s="2"/>
      <c r="AI10" s="2"/>
      <c r="AJ10" s="66"/>
      <c r="AK10" s="75"/>
      <c r="AL10" s="76"/>
    </row>
    <row r="11" spans="1:38" ht="15.75" thickBot="1">
      <c r="A11" s="131"/>
      <c r="B11" s="132"/>
      <c r="C11" s="2"/>
      <c r="D11" s="37"/>
      <c r="E11" s="2"/>
      <c r="F11" s="2"/>
      <c r="G11" s="2"/>
      <c r="H11" s="37"/>
      <c r="I11" s="2"/>
      <c r="J11" s="2"/>
      <c r="K11" s="2"/>
      <c r="L11" s="2"/>
      <c r="M11" s="2"/>
      <c r="N11" s="2"/>
      <c r="O11" s="37"/>
      <c r="P11" s="2"/>
      <c r="Q11" s="37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37"/>
      <c r="AF11" s="37"/>
      <c r="AG11" s="2"/>
      <c r="AH11" s="2"/>
      <c r="AI11" s="2"/>
      <c r="AJ11" s="66"/>
      <c r="AK11" s="75"/>
      <c r="AL11" s="76"/>
    </row>
    <row r="12" spans="1:38" ht="36" customHeight="1" thickBot="1">
      <c r="A12" s="133"/>
      <c r="B12" s="134"/>
      <c r="C12" s="39"/>
      <c r="D12" s="37"/>
      <c r="E12" s="39"/>
      <c r="F12" s="39"/>
      <c r="G12" s="39"/>
      <c r="H12" s="37"/>
      <c r="I12" s="39"/>
      <c r="J12" s="39"/>
      <c r="K12" s="39"/>
      <c r="L12" s="39"/>
      <c r="M12" s="39"/>
      <c r="N12" s="39"/>
      <c r="O12" s="37"/>
      <c r="P12" s="39"/>
      <c r="Q12" s="37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7"/>
      <c r="AF12" s="37"/>
      <c r="AG12" s="39"/>
      <c r="AH12" s="39"/>
      <c r="AI12" s="39"/>
      <c r="AJ12" s="66"/>
      <c r="AK12" s="77"/>
      <c r="AL12" s="78"/>
    </row>
    <row r="13" spans="1:38" ht="15.75" thickBot="1">
      <c r="A13" s="129" t="s">
        <v>2</v>
      </c>
      <c r="B13" s="130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66"/>
      <c r="AK13" s="73"/>
      <c r="AL13" s="74"/>
    </row>
    <row r="14" spans="1:38" ht="15.75" thickBot="1">
      <c r="A14" s="131"/>
      <c r="B14" s="13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37"/>
      <c r="AJ14" s="66"/>
      <c r="AK14" s="75"/>
      <c r="AL14" s="76"/>
    </row>
    <row r="15" spans="1:38" ht="15.75" thickBot="1">
      <c r="A15" s="131"/>
      <c r="B15" s="132"/>
      <c r="C15" s="2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34"/>
      <c r="AG15" s="2"/>
      <c r="AH15" s="2"/>
      <c r="AI15" s="37"/>
      <c r="AJ15" s="66"/>
      <c r="AK15" s="75"/>
      <c r="AL15" s="76"/>
    </row>
    <row r="16" spans="1:38" ht="15.75" thickBot="1">
      <c r="A16" s="131"/>
      <c r="B16" s="13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34"/>
      <c r="AG16" s="2"/>
      <c r="AH16" s="2"/>
      <c r="AI16" s="37"/>
      <c r="AJ16" s="66"/>
      <c r="AK16" s="75"/>
      <c r="AL16" s="76"/>
    </row>
    <row r="17" spans="1:38" ht="15.75" thickBot="1">
      <c r="A17" s="131"/>
      <c r="B17" s="13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37"/>
      <c r="AJ17" s="66"/>
      <c r="AK17" s="75"/>
      <c r="AL17" s="76"/>
    </row>
    <row r="18" spans="1:38" ht="15.75" thickBot="1">
      <c r="A18" s="131"/>
      <c r="B18" s="13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37"/>
      <c r="AJ18" s="66"/>
      <c r="AK18" s="75"/>
      <c r="AL18" s="76"/>
    </row>
    <row r="19" spans="1:38" ht="15.75" thickBot="1">
      <c r="A19" s="131"/>
      <c r="B19" s="13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4"/>
      <c r="AG19" s="2"/>
      <c r="AH19" s="2"/>
      <c r="AI19" s="37"/>
      <c r="AJ19" s="66"/>
      <c r="AK19" s="75"/>
      <c r="AL19" s="76"/>
    </row>
    <row r="20" spans="1:38" ht="15.75" thickBot="1">
      <c r="A20" s="133"/>
      <c r="B20" s="134"/>
      <c r="C20" s="3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37"/>
      <c r="AJ20" s="66"/>
      <c r="AK20" s="77"/>
      <c r="AL20" s="78"/>
    </row>
    <row r="21" spans="1:38" ht="15.75" thickBot="1">
      <c r="A21" s="141" t="s">
        <v>3</v>
      </c>
      <c r="B21" s="142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38"/>
      <c r="AG21" s="38"/>
      <c r="AH21" s="38"/>
      <c r="AI21" s="37"/>
      <c r="AJ21" s="66"/>
      <c r="AK21" s="73"/>
      <c r="AL21" s="74"/>
    </row>
    <row r="22" spans="1:38" ht="15.75" thickBot="1">
      <c r="A22" s="143"/>
      <c r="B22" s="144"/>
      <c r="C22" s="2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38"/>
      <c r="AG22" s="38"/>
      <c r="AH22" s="38"/>
      <c r="AI22" s="37"/>
      <c r="AJ22" s="66"/>
      <c r="AK22" s="75"/>
      <c r="AL22" s="76"/>
    </row>
    <row r="23" spans="1:38" ht="15.75" thickBot="1">
      <c r="A23" s="143"/>
      <c r="B23" s="144"/>
      <c r="C23" s="2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38"/>
      <c r="AG23" s="38"/>
      <c r="AH23" s="38"/>
      <c r="AI23" s="37"/>
      <c r="AJ23" s="66"/>
      <c r="AK23" s="75"/>
      <c r="AL23" s="76"/>
    </row>
    <row r="24" spans="1:38" ht="15.75" thickBot="1">
      <c r="A24" s="143"/>
      <c r="B24" s="144"/>
      <c r="C24" s="2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38"/>
      <c r="AG24" s="38"/>
      <c r="AH24" s="38"/>
      <c r="AI24" s="37"/>
      <c r="AJ24" s="66"/>
      <c r="AK24" s="75"/>
      <c r="AL24" s="76"/>
    </row>
    <row r="25" spans="1:38" ht="15.75" thickBot="1">
      <c r="A25" s="143"/>
      <c r="B25" s="144"/>
      <c r="C25" s="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8"/>
      <c r="AH25" s="38"/>
      <c r="AI25" s="37"/>
      <c r="AJ25" s="66"/>
      <c r="AK25" s="75"/>
      <c r="AL25" s="76"/>
    </row>
    <row r="26" spans="1:38" ht="15.75" thickBot="1">
      <c r="A26" s="143"/>
      <c r="B26" s="144"/>
      <c r="C26" s="2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/>
      <c r="AH26" s="38"/>
      <c r="AI26" s="37"/>
      <c r="AJ26" s="66"/>
      <c r="AK26" s="75"/>
      <c r="AL26" s="76"/>
    </row>
    <row r="27" spans="1:38" ht="15.75" thickBot="1">
      <c r="A27" s="143"/>
      <c r="B27" s="144"/>
      <c r="C27" s="2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8"/>
      <c r="AH27" s="38"/>
      <c r="AI27" s="37"/>
      <c r="AJ27" s="66"/>
      <c r="AK27" s="75"/>
      <c r="AL27" s="76"/>
    </row>
    <row r="28" spans="1:38" ht="15.75" thickBot="1">
      <c r="A28" s="145"/>
      <c r="B28" s="146"/>
      <c r="C28" s="39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8"/>
      <c r="AH28" s="38"/>
      <c r="AI28" s="37"/>
      <c r="AJ28" s="66"/>
      <c r="AK28" s="77"/>
      <c r="AL28" s="78"/>
    </row>
    <row r="29" spans="1:38" ht="15.75" thickBot="1">
      <c r="A29" s="141" t="s">
        <v>4</v>
      </c>
      <c r="B29" s="142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66"/>
      <c r="AK29" s="73"/>
      <c r="AL29" s="74"/>
    </row>
    <row r="30" spans="1:38" ht="15.75" thickBot="1">
      <c r="A30" s="143"/>
      <c r="B30" s="144"/>
      <c r="C30" s="2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4"/>
      <c r="AF30" s="34"/>
      <c r="AG30" s="37"/>
      <c r="AH30" s="37"/>
      <c r="AI30" s="37"/>
      <c r="AJ30" s="66"/>
      <c r="AK30" s="75"/>
      <c r="AL30" s="76"/>
    </row>
    <row r="31" spans="1:38" ht="15.75" thickBot="1">
      <c r="A31" s="143"/>
      <c r="B31" s="144"/>
      <c r="C31" s="2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4"/>
      <c r="AG31" s="37"/>
      <c r="AH31" s="37"/>
      <c r="AI31" s="37"/>
      <c r="AJ31" s="66"/>
      <c r="AK31" s="75"/>
      <c r="AL31" s="76"/>
    </row>
    <row r="32" spans="1:38" ht="15.75" thickBot="1">
      <c r="A32" s="143"/>
      <c r="B32" s="144"/>
      <c r="C32" s="2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66"/>
      <c r="AK32" s="75"/>
      <c r="AL32" s="76"/>
    </row>
    <row r="33" spans="1:38" ht="15.75" thickBot="1">
      <c r="A33" s="143"/>
      <c r="B33" s="144"/>
      <c r="C33" s="2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66"/>
      <c r="AK33" s="75"/>
      <c r="AL33" s="76"/>
    </row>
    <row r="34" spans="1:38" ht="22.5" customHeight="1" thickBot="1">
      <c r="A34" s="145"/>
      <c r="B34" s="146"/>
      <c r="C34" s="39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66"/>
      <c r="AK34" s="77"/>
      <c r="AL34" s="78"/>
    </row>
    <row r="35" spans="1:38" ht="15.75" thickBot="1">
      <c r="A35" s="129" t="s">
        <v>5</v>
      </c>
      <c r="B35" s="130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42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8"/>
      <c r="AG35" s="37"/>
      <c r="AH35" s="37"/>
      <c r="AI35" s="37"/>
      <c r="AJ35" s="66"/>
      <c r="AK35" s="79"/>
      <c r="AL35" s="80"/>
    </row>
    <row r="36" spans="1:38" ht="15.75" thickBot="1">
      <c r="A36" s="131"/>
      <c r="B36" s="132"/>
      <c r="C36" s="2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42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8"/>
      <c r="AG36" s="37"/>
      <c r="AH36" s="37"/>
      <c r="AI36" s="37"/>
      <c r="AJ36" s="66"/>
      <c r="AK36" s="81"/>
      <c r="AL36" s="82"/>
    </row>
    <row r="37" spans="1:38" ht="15.75" thickBot="1">
      <c r="A37" s="131"/>
      <c r="B37" s="132"/>
      <c r="C37" s="2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42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8"/>
      <c r="AG37" s="37"/>
      <c r="AH37" s="37"/>
      <c r="AI37" s="37"/>
      <c r="AJ37" s="66"/>
      <c r="AK37" s="81"/>
      <c r="AL37" s="82"/>
    </row>
    <row r="38" spans="1:38" ht="15.75" thickBot="1">
      <c r="A38" s="131"/>
      <c r="B38" s="132"/>
      <c r="C38" s="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42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8"/>
      <c r="AG38" s="37"/>
      <c r="AH38" s="37"/>
      <c r="AI38" s="37"/>
      <c r="AJ38" s="66"/>
      <c r="AK38" s="81"/>
      <c r="AL38" s="82"/>
    </row>
    <row r="39" spans="1:38" ht="15.75" thickBot="1">
      <c r="A39" s="133"/>
      <c r="B39" s="134"/>
      <c r="C39" s="39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9"/>
      <c r="P39" s="37"/>
      <c r="Q39" s="42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41"/>
      <c r="AG39" s="37"/>
      <c r="AH39" s="37"/>
      <c r="AI39" s="37"/>
      <c r="AJ39" s="66"/>
      <c r="AK39" s="83"/>
      <c r="AL39" s="84"/>
    </row>
    <row r="40" spans="1:38" ht="15.75" thickBot="1">
      <c r="A40" s="129" t="s">
        <v>6</v>
      </c>
      <c r="B40" s="130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8"/>
      <c r="AG40" s="37"/>
      <c r="AH40" s="37"/>
      <c r="AI40" s="37"/>
      <c r="AJ40" s="66"/>
      <c r="AK40" s="73"/>
      <c r="AL40" s="74"/>
    </row>
    <row r="41" spans="1:38" ht="15.75" thickBot="1">
      <c r="A41" s="131"/>
      <c r="B41" s="132"/>
      <c r="C41" s="2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8"/>
      <c r="AG41" s="37"/>
      <c r="AH41" s="37"/>
      <c r="AI41" s="37"/>
      <c r="AJ41" s="66"/>
      <c r="AK41" s="75"/>
      <c r="AL41" s="76"/>
    </row>
    <row r="42" spans="1:38" ht="15.75" thickBot="1">
      <c r="A42" s="131"/>
      <c r="B42" s="132"/>
      <c r="C42" s="2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4"/>
      <c r="AF42" s="38"/>
      <c r="AG42" s="37"/>
      <c r="AH42" s="37"/>
      <c r="AI42" s="37"/>
      <c r="AJ42" s="66"/>
      <c r="AK42" s="75"/>
      <c r="AL42" s="76"/>
    </row>
    <row r="43" spans="1:38" ht="15.75" thickBot="1">
      <c r="A43" s="131"/>
      <c r="B43" s="132"/>
      <c r="C43" s="2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4"/>
      <c r="AG43" s="37"/>
      <c r="AH43" s="37"/>
      <c r="AI43" s="37"/>
      <c r="AJ43" s="66"/>
      <c r="AK43" s="75"/>
      <c r="AL43" s="76"/>
    </row>
    <row r="44" spans="1:38" ht="15.75" thickBot="1">
      <c r="A44" s="131"/>
      <c r="B44" s="132"/>
      <c r="C44" s="2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66"/>
      <c r="AK44" s="75"/>
      <c r="AL44" s="76"/>
    </row>
    <row r="45" spans="1:38" ht="33" customHeight="1" thickBot="1">
      <c r="A45" s="133"/>
      <c r="B45" s="134"/>
      <c r="C45" s="39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66"/>
      <c r="AK45" s="77"/>
      <c r="AL45" s="78"/>
    </row>
    <row r="46" spans="1:38" ht="15.75" thickBot="1">
      <c r="A46" s="124" t="s">
        <v>7</v>
      </c>
      <c r="B46" s="11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66"/>
      <c r="AK46" s="88"/>
      <c r="AL46" s="85">
        <f>(AK46+AK56+AK60+AK62+AK69+AK72+AK74+AK76+AK80+AK84+AK91+AK93+AK95)/13</f>
        <v>0</v>
      </c>
    </row>
    <row r="47" spans="1:38" ht="15.75" thickBot="1">
      <c r="A47" s="124"/>
      <c r="B47" s="117"/>
      <c r="C47" s="2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66"/>
      <c r="AK47" s="89"/>
      <c r="AL47" s="86"/>
    </row>
    <row r="48" spans="1:38" ht="15.75" thickBot="1">
      <c r="A48" s="124"/>
      <c r="B48" s="117"/>
      <c r="C48" s="2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66"/>
      <c r="AK48" s="89"/>
      <c r="AL48" s="86"/>
    </row>
    <row r="49" spans="1:38" ht="15.75" thickBot="1">
      <c r="A49" s="124"/>
      <c r="B49" s="117"/>
      <c r="C49" s="2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66"/>
      <c r="AK49" s="89"/>
      <c r="AL49" s="86"/>
    </row>
    <row r="50" spans="1:38" ht="15.75" thickBot="1">
      <c r="A50" s="124"/>
      <c r="B50" s="117"/>
      <c r="C50" s="2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66"/>
      <c r="AK50" s="89"/>
      <c r="AL50" s="86"/>
    </row>
    <row r="51" spans="1:38" ht="15.75" thickBot="1">
      <c r="A51" s="124"/>
      <c r="B51" s="117"/>
      <c r="C51" s="2"/>
      <c r="D51" s="2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2"/>
      <c r="P51" s="37"/>
      <c r="Q51" s="3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4"/>
      <c r="AG51" s="37"/>
      <c r="AH51" s="37"/>
      <c r="AI51" s="37"/>
      <c r="AJ51" s="66"/>
      <c r="AK51" s="89"/>
      <c r="AL51" s="86"/>
    </row>
    <row r="52" spans="1:38" ht="15.75" thickBot="1">
      <c r="A52" s="124"/>
      <c r="B52" s="117"/>
      <c r="C52" s="2"/>
      <c r="D52" s="2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2"/>
      <c r="P52" s="37"/>
      <c r="Q52" s="3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4"/>
      <c r="AG52" s="37"/>
      <c r="AH52" s="37"/>
      <c r="AI52" s="37"/>
      <c r="AJ52" s="66"/>
      <c r="AK52" s="89"/>
      <c r="AL52" s="86"/>
    </row>
    <row r="53" spans="1:38" ht="15.75" thickBot="1">
      <c r="A53" s="124"/>
      <c r="B53" s="117"/>
      <c r="C53" s="2"/>
      <c r="D53" s="2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2"/>
      <c r="P53" s="37"/>
      <c r="Q53" s="3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4"/>
      <c r="AG53" s="37"/>
      <c r="AH53" s="37"/>
      <c r="AI53" s="37"/>
      <c r="AJ53" s="66"/>
      <c r="AK53" s="89"/>
      <c r="AL53" s="86"/>
    </row>
    <row r="54" spans="1:38" ht="15.75" thickBot="1">
      <c r="A54" s="124"/>
      <c r="B54" s="117"/>
      <c r="C54" s="2"/>
      <c r="D54" s="2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2"/>
      <c r="P54" s="37"/>
      <c r="Q54" s="3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4"/>
      <c r="AG54" s="37"/>
      <c r="AH54" s="37"/>
      <c r="AI54" s="37"/>
      <c r="AJ54" s="66"/>
      <c r="AK54" s="89"/>
      <c r="AL54" s="86"/>
    </row>
    <row r="55" spans="1:38" ht="15.75" thickBot="1">
      <c r="A55" s="124"/>
      <c r="B55" s="118"/>
      <c r="C55" s="39"/>
      <c r="D55" s="2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2"/>
      <c r="P55" s="37"/>
      <c r="Q55" s="3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4"/>
      <c r="AG55" s="37"/>
      <c r="AH55" s="37"/>
      <c r="AI55" s="37"/>
      <c r="AJ55" s="66"/>
      <c r="AK55" s="90"/>
      <c r="AL55" s="86"/>
    </row>
    <row r="56" spans="1:38" ht="15.75" thickBot="1">
      <c r="A56" s="124"/>
      <c r="B56" s="119" t="s">
        <v>8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4"/>
      <c r="AG56" s="37"/>
      <c r="AH56" s="37"/>
      <c r="AI56" s="37"/>
      <c r="AJ56" s="66"/>
      <c r="AK56" s="88"/>
      <c r="AL56" s="86"/>
    </row>
    <row r="57" spans="1:38" ht="15.75" thickBot="1">
      <c r="A57" s="124"/>
      <c r="B57" s="120"/>
      <c r="C57" s="2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"/>
      <c r="Q57" s="3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4"/>
      <c r="AG57" s="37"/>
      <c r="AH57" s="37"/>
      <c r="AI57" s="37"/>
      <c r="AJ57" s="66"/>
      <c r="AK57" s="89"/>
      <c r="AL57" s="86"/>
    </row>
    <row r="58" spans="1:38" ht="15.75" thickBot="1">
      <c r="A58" s="124"/>
      <c r="B58" s="120"/>
      <c r="C58" s="2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66"/>
      <c r="AK58" s="89"/>
      <c r="AL58" s="86"/>
    </row>
    <row r="59" spans="1:38" ht="15.75" thickBot="1">
      <c r="A59" s="124"/>
      <c r="B59" s="121"/>
      <c r="C59" s="39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66"/>
      <c r="AK59" s="90"/>
      <c r="AL59" s="86"/>
    </row>
    <row r="60" spans="1:38" ht="15.75" thickBot="1">
      <c r="A60" s="124"/>
      <c r="B60" s="113" t="s">
        <v>24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66"/>
      <c r="AK60" s="88"/>
      <c r="AL60" s="86"/>
    </row>
    <row r="61" spans="1:38" ht="15.75" thickBot="1">
      <c r="A61" s="124"/>
      <c r="B61" s="114"/>
      <c r="C61" s="39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66"/>
      <c r="AK61" s="90"/>
      <c r="AL61" s="86"/>
    </row>
    <row r="62" spans="1:38" ht="15.75" thickBot="1">
      <c r="A62" s="124"/>
      <c r="B62" s="113" t="s">
        <v>25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66"/>
      <c r="AK62" s="88"/>
      <c r="AL62" s="86"/>
    </row>
    <row r="63" spans="1:38" ht="15.75" thickBot="1">
      <c r="A63" s="124"/>
      <c r="B63" s="115"/>
      <c r="C63" s="2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66"/>
      <c r="AK63" s="89"/>
      <c r="AL63" s="86"/>
    </row>
    <row r="64" spans="1:38" ht="15.75" thickBot="1">
      <c r="A64" s="124"/>
      <c r="B64" s="115"/>
      <c r="C64" s="2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66"/>
      <c r="AK64" s="89"/>
      <c r="AL64" s="86"/>
    </row>
    <row r="65" spans="1:38" ht="15.75" thickBot="1">
      <c r="A65" s="124"/>
      <c r="B65" s="115"/>
      <c r="C65" s="2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66"/>
      <c r="AK65" s="89"/>
      <c r="AL65" s="86"/>
    </row>
    <row r="66" spans="1:38" ht="15.75" thickBot="1">
      <c r="A66" s="124"/>
      <c r="B66" s="115"/>
      <c r="C66" s="2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66"/>
      <c r="AK66" s="89"/>
      <c r="AL66" s="86"/>
    </row>
    <row r="67" spans="1:38" ht="15.75" thickBot="1">
      <c r="A67" s="124"/>
      <c r="B67" s="115"/>
      <c r="C67" s="2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66"/>
      <c r="AK67" s="89"/>
      <c r="AL67" s="86"/>
    </row>
    <row r="68" spans="1:38" ht="15.75" thickBot="1">
      <c r="A68" s="124"/>
      <c r="B68" s="114"/>
      <c r="C68" s="39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66"/>
      <c r="AK68" s="90"/>
      <c r="AL68" s="86"/>
    </row>
    <row r="69" spans="1:38" ht="15.75" thickBot="1">
      <c r="A69" s="124"/>
      <c r="B69" s="113" t="s">
        <v>26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42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8"/>
      <c r="AD69" s="37"/>
      <c r="AE69" s="37"/>
      <c r="AF69" s="38"/>
      <c r="AG69" s="37"/>
      <c r="AH69" s="37"/>
      <c r="AI69" s="37"/>
      <c r="AJ69" s="66"/>
      <c r="AK69" s="88"/>
      <c r="AL69" s="86"/>
    </row>
    <row r="70" spans="1:38" ht="15.75" thickBot="1">
      <c r="A70" s="124"/>
      <c r="B70" s="115"/>
      <c r="C70" s="2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42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8"/>
      <c r="AD70" s="37"/>
      <c r="AE70" s="37"/>
      <c r="AF70" s="38"/>
      <c r="AG70" s="37"/>
      <c r="AH70" s="37"/>
      <c r="AI70" s="37"/>
      <c r="AJ70" s="66"/>
      <c r="AK70" s="89"/>
      <c r="AL70" s="86"/>
    </row>
    <row r="71" spans="1:38" ht="15.75" thickBot="1">
      <c r="A71" s="124"/>
      <c r="B71" s="114"/>
      <c r="C71" s="40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42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8"/>
      <c r="AD71" s="37"/>
      <c r="AE71" s="37"/>
      <c r="AF71" s="38"/>
      <c r="AG71" s="37"/>
      <c r="AH71" s="37"/>
      <c r="AI71" s="37"/>
      <c r="AJ71" s="66"/>
      <c r="AK71" s="90"/>
      <c r="AL71" s="86"/>
    </row>
    <row r="72" spans="1:38" ht="15.75" thickBot="1">
      <c r="A72" s="124"/>
      <c r="B72" s="119" t="s">
        <v>27</v>
      </c>
      <c r="C72" s="42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42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66"/>
      <c r="AK72" s="88"/>
      <c r="AL72" s="86"/>
    </row>
    <row r="73" spans="1:38" ht="15.75" thickBot="1">
      <c r="A73" s="124"/>
      <c r="B73" s="121"/>
      <c r="C73" s="40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42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66"/>
      <c r="AK73" s="90"/>
      <c r="AL73" s="86"/>
    </row>
    <row r="74" spans="1:38" ht="15.75" thickBot="1">
      <c r="A74" s="124"/>
      <c r="B74" s="119" t="s">
        <v>28</v>
      </c>
      <c r="C74" s="42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8"/>
      <c r="AI74" s="37"/>
      <c r="AJ74" s="66"/>
      <c r="AK74" s="88"/>
      <c r="AL74" s="86"/>
    </row>
    <row r="75" spans="1:38" ht="15.75" thickBot="1">
      <c r="A75" s="124"/>
      <c r="B75" s="121"/>
      <c r="C75" s="40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66"/>
      <c r="AK75" s="90"/>
      <c r="AL75" s="86"/>
    </row>
    <row r="76" spans="1:38" ht="15.75" thickBot="1">
      <c r="A76" s="124"/>
      <c r="B76" s="113" t="s">
        <v>29</v>
      </c>
      <c r="C76" s="42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8"/>
      <c r="AI76" s="37"/>
      <c r="AJ76" s="66"/>
      <c r="AK76" s="88"/>
      <c r="AL76" s="86"/>
    </row>
    <row r="77" spans="1:38" ht="15.75" thickBot="1">
      <c r="A77" s="124"/>
      <c r="B77" s="115"/>
      <c r="C77" s="3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66"/>
      <c r="AK77" s="89"/>
      <c r="AL77" s="86"/>
    </row>
    <row r="78" spans="1:38" ht="15.75" thickBot="1">
      <c r="A78" s="124"/>
      <c r="B78" s="115"/>
      <c r="C78" s="3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66"/>
      <c r="AK78" s="89"/>
      <c r="AL78" s="86"/>
    </row>
    <row r="79" spans="1:38" ht="15.75" thickBot="1">
      <c r="A79" s="124"/>
      <c r="B79" s="114"/>
      <c r="C79" s="40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1"/>
      <c r="AG79" s="37"/>
      <c r="AH79" s="37"/>
      <c r="AI79" s="37"/>
      <c r="AJ79" s="66"/>
      <c r="AK79" s="90"/>
      <c r="AL79" s="86"/>
    </row>
    <row r="80" spans="1:38" ht="15.75" thickBot="1">
      <c r="A80" s="124"/>
      <c r="B80" s="113" t="s">
        <v>10</v>
      </c>
      <c r="C80" s="42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66"/>
      <c r="AK80" s="88"/>
      <c r="AL80" s="86"/>
    </row>
    <row r="81" spans="1:38" ht="15.75" thickBot="1">
      <c r="A81" s="124"/>
      <c r="B81" s="115"/>
      <c r="C81" s="3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66"/>
      <c r="AK81" s="89"/>
      <c r="AL81" s="86"/>
    </row>
    <row r="82" spans="1:38" ht="15.75" thickBot="1">
      <c r="A82" s="124"/>
      <c r="B82" s="115"/>
      <c r="C82" s="3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66"/>
      <c r="AK82" s="89"/>
      <c r="AL82" s="86"/>
    </row>
    <row r="83" spans="1:38" ht="15.75" thickBot="1">
      <c r="A83" s="124"/>
      <c r="B83" s="114"/>
      <c r="C83" s="40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66"/>
      <c r="AK83" s="90"/>
      <c r="AL83" s="86"/>
    </row>
    <row r="84" spans="1:38" ht="15.75" thickBot="1">
      <c r="A84" s="124"/>
      <c r="B84" s="113" t="s">
        <v>31</v>
      </c>
      <c r="C84" s="42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66"/>
      <c r="AK84" s="88"/>
      <c r="AL84" s="86"/>
    </row>
    <row r="85" spans="1:38" ht="15.75" thickBot="1">
      <c r="A85" s="124"/>
      <c r="B85" s="115"/>
      <c r="C85" s="3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66"/>
      <c r="AK85" s="89"/>
      <c r="AL85" s="86"/>
    </row>
    <row r="86" spans="1:38" ht="15.75" thickBot="1">
      <c r="A86" s="124"/>
      <c r="B86" s="115"/>
      <c r="C86" s="3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66"/>
      <c r="AK86" s="89"/>
      <c r="AL86" s="86"/>
    </row>
    <row r="87" spans="1:38" ht="15.75" thickBot="1">
      <c r="A87" s="124"/>
      <c r="B87" s="115"/>
      <c r="C87" s="3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66"/>
      <c r="AK87" s="89"/>
      <c r="AL87" s="86"/>
    </row>
    <row r="88" spans="1:38" ht="15.75" thickBot="1">
      <c r="A88" s="124"/>
      <c r="B88" s="115"/>
      <c r="C88" s="3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66"/>
      <c r="AK88" s="89"/>
      <c r="AL88" s="86"/>
    </row>
    <row r="89" spans="1:38" ht="15.75" thickBot="1">
      <c r="A89" s="124"/>
      <c r="B89" s="115"/>
      <c r="C89" s="3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66"/>
      <c r="AK89" s="89"/>
      <c r="AL89" s="86"/>
    </row>
    <row r="90" spans="1:38" ht="15.75" thickBot="1">
      <c r="A90" s="124"/>
      <c r="B90" s="114"/>
      <c r="C90" s="40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66"/>
      <c r="AK90" s="90"/>
      <c r="AL90" s="86"/>
    </row>
    <row r="91" spans="1:38" ht="15.75" thickBot="1">
      <c r="A91" s="124"/>
      <c r="B91" s="113" t="s">
        <v>32</v>
      </c>
      <c r="C91" s="42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66"/>
      <c r="AK91" s="88"/>
      <c r="AL91" s="86"/>
    </row>
    <row r="92" spans="1:38" ht="15.75" thickBot="1">
      <c r="A92" s="124"/>
      <c r="B92" s="114"/>
      <c r="C92" s="40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66"/>
      <c r="AK92" s="90"/>
      <c r="AL92" s="86"/>
    </row>
    <row r="93" spans="1:38" ht="15" customHeight="1" thickBot="1">
      <c r="A93" s="124"/>
      <c r="B93" s="127" t="s">
        <v>33</v>
      </c>
      <c r="C93" s="42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66"/>
      <c r="AK93" s="88"/>
      <c r="AL93" s="86"/>
    </row>
    <row r="94" spans="1:38" ht="15" customHeight="1" thickBot="1">
      <c r="A94" s="125"/>
      <c r="B94" s="128"/>
      <c r="C94" s="40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66"/>
      <c r="AK94" s="90"/>
      <c r="AL94" s="86"/>
    </row>
    <row r="95" spans="1:38" ht="15" customHeight="1" thickBot="1">
      <c r="A95" s="122"/>
      <c r="B95" s="123"/>
      <c r="C95" s="45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66"/>
      <c r="AK95" s="88"/>
      <c r="AL95" s="86"/>
    </row>
    <row r="96" spans="1:38" ht="15" customHeight="1" thickBot="1">
      <c r="A96" s="124"/>
      <c r="B96" s="123"/>
      <c r="C96" s="46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66"/>
      <c r="AK96" s="89"/>
      <c r="AL96" s="86"/>
    </row>
    <row r="97" spans="1:38" ht="15" customHeight="1" thickBot="1">
      <c r="A97" s="125"/>
      <c r="B97" s="126"/>
      <c r="C97" s="4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66"/>
      <c r="AK97" s="91"/>
      <c r="AL97" s="87"/>
    </row>
    <row r="98" spans="1:38" ht="15" customHeight="1" thickBot="1">
      <c r="A98" s="33" t="s">
        <v>57</v>
      </c>
      <c r="B98" s="49"/>
      <c r="C98" s="50"/>
      <c r="D98" s="70">
        <f aca="true" t="shared" si="0" ref="D98:AG98">SUM(D5:D97)</f>
        <v>0</v>
      </c>
      <c r="E98" s="70">
        <f t="shared" si="0"/>
        <v>0</v>
      </c>
      <c r="F98" s="70">
        <f t="shared" si="0"/>
        <v>0</v>
      </c>
      <c r="G98" s="70">
        <f t="shared" si="0"/>
        <v>0</v>
      </c>
      <c r="H98" s="70">
        <f t="shared" si="0"/>
        <v>0</v>
      </c>
      <c r="I98" s="70">
        <f t="shared" si="0"/>
        <v>0</v>
      </c>
      <c r="J98" s="70">
        <f t="shared" si="0"/>
        <v>0</v>
      </c>
      <c r="K98" s="70">
        <f t="shared" si="0"/>
        <v>0</v>
      </c>
      <c r="L98" s="70">
        <f t="shared" si="0"/>
        <v>0</v>
      </c>
      <c r="M98" s="70">
        <f t="shared" si="0"/>
        <v>0</v>
      </c>
      <c r="N98" s="70">
        <f t="shared" si="0"/>
        <v>0</v>
      </c>
      <c r="O98" s="70">
        <f t="shared" si="0"/>
        <v>0</v>
      </c>
      <c r="P98" s="70">
        <f t="shared" si="0"/>
        <v>0</v>
      </c>
      <c r="Q98" s="70">
        <f t="shared" si="0"/>
        <v>0</v>
      </c>
      <c r="R98" s="70"/>
      <c r="S98" s="70">
        <f t="shared" si="0"/>
        <v>0</v>
      </c>
      <c r="T98" s="70">
        <f t="shared" si="0"/>
        <v>0</v>
      </c>
      <c r="U98" s="70">
        <f t="shared" si="0"/>
        <v>0</v>
      </c>
      <c r="V98" s="70">
        <f t="shared" si="0"/>
        <v>0</v>
      </c>
      <c r="W98" s="70">
        <f t="shared" si="0"/>
        <v>0</v>
      </c>
      <c r="X98" s="70">
        <f t="shared" si="0"/>
        <v>0</v>
      </c>
      <c r="Y98" s="70">
        <f t="shared" si="0"/>
        <v>0</v>
      </c>
      <c r="Z98" s="70">
        <f t="shared" si="0"/>
        <v>0</v>
      </c>
      <c r="AA98" s="70">
        <f t="shared" si="0"/>
        <v>0</v>
      </c>
      <c r="AB98" s="70">
        <f t="shared" si="0"/>
        <v>0</v>
      </c>
      <c r="AC98" s="70">
        <f t="shared" si="0"/>
        <v>0</v>
      </c>
      <c r="AD98" s="70">
        <f t="shared" si="0"/>
        <v>0</v>
      </c>
      <c r="AE98" s="70">
        <f t="shared" si="0"/>
        <v>0</v>
      </c>
      <c r="AF98" s="70">
        <f t="shared" si="0"/>
        <v>0</v>
      </c>
      <c r="AG98" s="70">
        <f t="shared" si="0"/>
        <v>0</v>
      </c>
      <c r="AH98" s="70"/>
      <c r="AI98" s="71"/>
      <c r="AJ98" s="72"/>
      <c r="AK98" s="68"/>
      <c r="AL98" s="58"/>
    </row>
    <row r="99" spans="1:38" ht="15" customHeight="1" thickBot="1">
      <c r="A99" s="33" t="s">
        <v>58</v>
      </c>
      <c r="B99" s="49"/>
      <c r="C99" s="50"/>
      <c r="D99" s="107">
        <f>D98/186</f>
        <v>0</v>
      </c>
      <c r="E99" s="107">
        <f aca="true" t="shared" si="1" ref="E99:AG99">E98/186</f>
        <v>0</v>
      </c>
      <c r="F99" s="107">
        <f t="shared" si="1"/>
        <v>0</v>
      </c>
      <c r="G99" s="107">
        <f t="shared" si="1"/>
        <v>0</v>
      </c>
      <c r="H99" s="107">
        <f t="shared" si="1"/>
        <v>0</v>
      </c>
      <c r="I99" s="107">
        <f t="shared" si="1"/>
        <v>0</v>
      </c>
      <c r="J99" s="107">
        <f t="shared" si="1"/>
        <v>0</v>
      </c>
      <c r="K99" s="107">
        <f t="shared" si="1"/>
        <v>0</v>
      </c>
      <c r="L99" s="107">
        <f t="shared" si="1"/>
        <v>0</v>
      </c>
      <c r="M99" s="107">
        <f t="shared" si="1"/>
        <v>0</v>
      </c>
      <c r="N99" s="107">
        <f t="shared" si="1"/>
        <v>0</v>
      </c>
      <c r="O99" s="107">
        <f t="shared" si="1"/>
        <v>0</v>
      </c>
      <c r="P99" s="107">
        <f t="shared" si="1"/>
        <v>0</v>
      </c>
      <c r="Q99" s="107">
        <f t="shared" si="1"/>
        <v>0</v>
      </c>
      <c r="R99" s="107"/>
      <c r="S99" s="107">
        <f t="shared" si="1"/>
        <v>0</v>
      </c>
      <c r="T99" s="107">
        <f t="shared" si="1"/>
        <v>0</v>
      </c>
      <c r="U99" s="107">
        <f t="shared" si="1"/>
        <v>0</v>
      </c>
      <c r="V99" s="107">
        <f t="shared" si="1"/>
        <v>0</v>
      </c>
      <c r="W99" s="107">
        <f t="shared" si="1"/>
        <v>0</v>
      </c>
      <c r="X99" s="107">
        <f t="shared" si="1"/>
        <v>0</v>
      </c>
      <c r="Y99" s="107">
        <f t="shared" si="1"/>
        <v>0</v>
      </c>
      <c r="Z99" s="107">
        <f t="shared" si="1"/>
        <v>0</v>
      </c>
      <c r="AA99" s="107">
        <f t="shared" si="1"/>
        <v>0</v>
      </c>
      <c r="AB99" s="107">
        <f t="shared" si="1"/>
        <v>0</v>
      </c>
      <c r="AC99" s="107">
        <f t="shared" si="1"/>
        <v>0</v>
      </c>
      <c r="AD99" s="107">
        <f t="shared" si="1"/>
        <v>0</v>
      </c>
      <c r="AE99" s="107">
        <f t="shared" si="1"/>
        <v>0</v>
      </c>
      <c r="AF99" s="107">
        <f t="shared" si="1"/>
        <v>0</v>
      </c>
      <c r="AG99" s="107">
        <f t="shared" si="1"/>
        <v>0</v>
      </c>
      <c r="AH99" s="107"/>
      <c r="AI99" s="108"/>
      <c r="AJ99" s="109"/>
      <c r="AK99" s="68"/>
      <c r="AL99" s="51"/>
    </row>
    <row r="100" spans="1:38" ht="15">
      <c r="A100" s="111" t="s">
        <v>62</v>
      </c>
      <c r="B100" s="111"/>
      <c r="C100" s="112"/>
      <c r="D100" s="107">
        <f>D98/186*100</f>
        <v>0</v>
      </c>
      <c r="E100" s="107">
        <f aca="true" t="shared" si="2" ref="E100:AG100">E98/186*100</f>
        <v>0</v>
      </c>
      <c r="F100" s="107">
        <f t="shared" si="2"/>
        <v>0</v>
      </c>
      <c r="G100" s="107">
        <f t="shared" si="2"/>
        <v>0</v>
      </c>
      <c r="H100" s="107">
        <f t="shared" si="2"/>
        <v>0</v>
      </c>
      <c r="I100" s="107">
        <f t="shared" si="2"/>
        <v>0</v>
      </c>
      <c r="J100" s="107">
        <f t="shared" si="2"/>
        <v>0</v>
      </c>
      <c r="K100" s="107">
        <f t="shared" si="2"/>
        <v>0</v>
      </c>
      <c r="L100" s="107">
        <f t="shared" si="2"/>
        <v>0</v>
      </c>
      <c r="M100" s="107">
        <f t="shared" si="2"/>
        <v>0</v>
      </c>
      <c r="N100" s="107">
        <f t="shared" si="2"/>
        <v>0</v>
      </c>
      <c r="O100" s="107">
        <f t="shared" si="2"/>
        <v>0</v>
      </c>
      <c r="P100" s="110">
        <f t="shared" si="2"/>
        <v>0</v>
      </c>
      <c r="Q100" s="107">
        <f t="shared" si="2"/>
        <v>0</v>
      </c>
      <c r="R100" s="107"/>
      <c r="S100" s="107">
        <f t="shared" si="2"/>
        <v>0</v>
      </c>
      <c r="T100" s="107">
        <f t="shared" si="2"/>
        <v>0</v>
      </c>
      <c r="U100" s="107">
        <f t="shared" si="2"/>
        <v>0</v>
      </c>
      <c r="V100" s="107">
        <f t="shared" si="2"/>
        <v>0</v>
      </c>
      <c r="W100" s="107">
        <f t="shared" si="2"/>
        <v>0</v>
      </c>
      <c r="X100" s="107">
        <f t="shared" si="2"/>
        <v>0</v>
      </c>
      <c r="Y100" s="107">
        <f t="shared" si="2"/>
        <v>0</v>
      </c>
      <c r="Z100" s="107">
        <f t="shared" si="2"/>
        <v>0</v>
      </c>
      <c r="AA100" s="107">
        <f t="shared" si="2"/>
        <v>0</v>
      </c>
      <c r="AB100" s="107">
        <f t="shared" si="2"/>
        <v>0</v>
      </c>
      <c r="AC100" s="107">
        <f t="shared" si="2"/>
        <v>0</v>
      </c>
      <c r="AD100" s="107">
        <f t="shared" si="2"/>
        <v>0</v>
      </c>
      <c r="AE100" s="107">
        <f t="shared" si="2"/>
        <v>0</v>
      </c>
      <c r="AF100" s="107">
        <f t="shared" si="2"/>
        <v>0</v>
      </c>
      <c r="AG100" s="107">
        <f t="shared" si="2"/>
        <v>0</v>
      </c>
      <c r="AH100" s="107"/>
      <c r="AI100" s="108"/>
      <c r="AJ100" s="109"/>
      <c r="AK100" s="67"/>
      <c r="AL100" s="59"/>
    </row>
    <row r="101" spans="1:2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</sheetData>
  <sheetProtection/>
  <mergeCells count="26">
    <mergeCell ref="A1:AL1"/>
    <mergeCell ref="B91:B92"/>
    <mergeCell ref="B76:B79"/>
    <mergeCell ref="B80:B83"/>
    <mergeCell ref="AI3:AI4"/>
    <mergeCell ref="AJ3:AJ4"/>
    <mergeCell ref="A40:B45"/>
    <mergeCell ref="A46:A94"/>
    <mergeCell ref="B84:B90"/>
    <mergeCell ref="AK3:AL4"/>
    <mergeCell ref="A35:B39"/>
    <mergeCell ref="A3:C4"/>
    <mergeCell ref="A5:B12"/>
    <mergeCell ref="A13:B20"/>
    <mergeCell ref="A21:B28"/>
    <mergeCell ref="A29:B34"/>
    <mergeCell ref="A100:C100"/>
    <mergeCell ref="B60:B61"/>
    <mergeCell ref="B62:B68"/>
    <mergeCell ref="B69:B71"/>
    <mergeCell ref="B46:B55"/>
    <mergeCell ref="B56:B59"/>
    <mergeCell ref="B72:B73"/>
    <mergeCell ref="A95:B97"/>
    <mergeCell ref="B74:B75"/>
    <mergeCell ref="B93:B94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4"/>
  <sheetViews>
    <sheetView zoomScalePageLayoutView="0" workbookViewId="0" topLeftCell="A94">
      <selection activeCell="AF6" sqref="AF6"/>
    </sheetView>
  </sheetViews>
  <sheetFormatPr defaultColWidth="9.140625" defaultRowHeight="15"/>
  <cols>
    <col min="1" max="1" width="14.57421875" style="0" customWidth="1"/>
    <col min="2" max="35" width="3.28125" style="0" customWidth="1"/>
    <col min="36" max="36" width="6.8515625" style="0" customWidth="1"/>
    <col min="37" max="37" width="4.8515625" style="0" customWidth="1"/>
    <col min="38" max="38" width="5.421875" style="0" customWidth="1"/>
  </cols>
  <sheetData>
    <row r="1" spans="1:20" ht="15">
      <c r="A1" s="147" t="s">
        <v>63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"/>
      <c r="Q1" s="1"/>
      <c r="R1" s="1"/>
      <c r="S1" s="1"/>
      <c r="T1" s="1"/>
    </row>
    <row r="2" spans="1:2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38" ht="117" customHeight="1">
      <c r="A3" s="135" t="s">
        <v>0</v>
      </c>
      <c r="B3" s="136"/>
      <c r="C3" s="137"/>
      <c r="D3" s="4">
        <f>'начало года'!D3</f>
        <v>0</v>
      </c>
      <c r="E3" s="4">
        <f>'начало года'!E3</f>
        <v>0</v>
      </c>
      <c r="F3" s="4">
        <f>'начало года'!F3</f>
        <v>0</v>
      </c>
      <c r="G3" s="4">
        <f>'начало года'!G3</f>
        <v>0</v>
      </c>
      <c r="H3" s="4">
        <f>'начало года'!H3</f>
        <v>0</v>
      </c>
      <c r="I3" s="4">
        <f>'начало года'!I3</f>
        <v>0</v>
      </c>
      <c r="J3" s="4">
        <f>'начало года'!J3</f>
        <v>0</v>
      </c>
      <c r="K3" s="4">
        <f>'начало года'!K3</f>
        <v>0</v>
      </c>
      <c r="L3" s="4">
        <f>'начало года'!L3</f>
        <v>0</v>
      </c>
      <c r="M3" s="4">
        <f>'начало года'!M3</f>
        <v>0</v>
      </c>
      <c r="N3" s="4">
        <f>'начало года'!N3</f>
        <v>0</v>
      </c>
      <c r="O3" s="4">
        <f>'начало года'!O3</f>
        <v>0</v>
      </c>
      <c r="P3" s="4">
        <f>'начало года'!P3</f>
        <v>0</v>
      </c>
      <c r="Q3" s="4">
        <f>'начало года'!Q3</f>
        <v>0</v>
      </c>
      <c r="R3" s="4">
        <f>'начало года'!R3</f>
        <v>0</v>
      </c>
      <c r="S3" s="4">
        <f>'начало года'!S3</f>
        <v>0</v>
      </c>
      <c r="T3" s="4">
        <f>'начало года'!T3</f>
        <v>0</v>
      </c>
      <c r="U3" s="4">
        <f>'начало года'!U3</f>
        <v>0</v>
      </c>
      <c r="V3" s="4">
        <f>'начало года'!V3</f>
        <v>0</v>
      </c>
      <c r="W3" s="4">
        <f>'начало года'!W3</f>
        <v>0</v>
      </c>
      <c r="X3" s="4">
        <f>'начало года'!X3</f>
        <v>0</v>
      </c>
      <c r="Y3" s="4">
        <f>'начало года'!Y3</f>
        <v>0</v>
      </c>
      <c r="Z3" s="4">
        <f>'начало года'!Z3</f>
        <v>0</v>
      </c>
      <c r="AA3" s="4">
        <f>'начало года'!AA3</f>
        <v>0</v>
      </c>
      <c r="AB3" s="4">
        <f>'начало года'!AB3</f>
        <v>0</v>
      </c>
      <c r="AC3" s="4">
        <f>'начало года'!AC3</f>
        <v>0</v>
      </c>
      <c r="AD3" s="4">
        <f>'начало года'!AD3</f>
        <v>0</v>
      </c>
      <c r="AE3" s="4">
        <f>'начало года'!AE3</f>
        <v>0</v>
      </c>
      <c r="AF3" s="4">
        <f>'начало года'!AF3</f>
        <v>0</v>
      </c>
      <c r="AG3" s="4">
        <f>'начало года'!AG3</f>
        <v>0</v>
      </c>
      <c r="AH3" s="4">
        <f>'начало года'!AH3</f>
        <v>0</v>
      </c>
      <c r="AI3" s="148" t="s">
        <v>12</v>
      </c>
      <c r="AJ3" s="148" t="s">
        <v>13</v>
      </c>
      <c r="AK3" s="150" t="s">
        <v>56</v>
      </c>
      <c r="AL3" s="150"/>
    </row>
    <row r="4" spans="1:38" ht="18" customHeight="1" thickBot="1">
      <c r="A4" s="138"/>
      <c r="B4" s="139"/>
      <c r="C4" s="140"/>
      <c r="D4" s="35">
        <v>1</v>
      </c>
      <c r="E4" s="35">
        <v>2</v>
      </c>
      <c r="F4" s="35">
        <v>3</v>
      </c>
      <c r="G4" s="35">
        <v>4</v>
      </c>
      <c r="H4" s="35">
        <v>5</v>
      </c>
      <c r="I4" s="35">
        <v>6</v>
      </c>
      <c r="J4" s="35">
        <v>7</v>
      </c>
      <c r="K4" s="35">
        <v>8</v>
      </c>
      <c r="L4" s="35">
        <v>9</v>
      </c>
      <c r="M4" s="35">
        <v>10</v>
      </c>
      <c r="N4" s="35">
        <v>11</v>
      </c>
      <c r="O4" s="35">
        <v>12</v>
      </c>
      <c r="P4" s="35">
        <v>13</v>
      </c>
      <c r="Q4" s="36">
        <v>14</v>
      </c>
      <c r="R4" s="36">
        <v>15</v>
      </c>
      <c r="S4" s="36">
        <v>16</v>
      </c>
      <c r="T4" s="36">
        <v>17</v>
      </c>
      <c r="U4" s="36">
        <v>18</v>
      </c>
      <c r="V4" s="36">
        <v>19</v>
      </c>
      <c r="W4" s="36">
        <v>20</v>
      </c>
      <c r="X4" s="36">
        <v>21</v>
      </c>
      <c r="Y4" s="36">
        <v>22</v>
      </c>
      <c r="Z4" s="36">
        <v>23</v>
      </c>
      <c r="AA4" s="36">
        <v>24</v>
      </c>
      <c r="AB4" s="36">
        <v>25</v>
      </c>
      <c r="AC4" s="36">
        <v>26</v>
      </c>
      <c r="AD4" s="36">
        <v>27</v>
      </c>
      <c r="AE4" s="36">
        <v>28</v>
      </c>
      <c r="AF4" s="36">
        <v>29</v>
      </c>
      <c r="AG4" s="36">
        <v>30</v>
      </c>
      <c r="AH4" s="36">
        <v>31</v>
      </c>
      <c r="AI4" s="149"/>
      <c r="AJ4" s="149"/>
      <c r="AK4" s="151"/>
      <c r="AL4" s="151"/>
    </row>
    <row r="5" spans="1:38" ht="15.75" thickBot="1">
      <c r="A5" s="129" t="s">
        <v>1</v>
      </c>
      <c r="B5" s="130"/>
      <c r="C5" s="37">
        <v>1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>
        <f>SUM(D5:AH5)</f>
        <v>0</v>
      </c>
      <c r="AJ5" s="38" t="e">
        <f>AVERAGE(D5:AH5)</f>
        <v>#DIV/0!</v>
      </c>
      <c r="AK5" s="92" t="e">
        <f>(AJ5+AJ6+AJ7+AJ8+AJ9+AJ10+AJ11+AJ12)/8/2*100</f>
        <v>#DIV/0!</v>
      </c>
      <c r="AL5" s="93"/>
    </row>
    <row r="6" spans="1:38" ht="15.75" thickBot="1">
      <c r="A6" s="131"/>
      <c r="B6" s="132"/>
      <c r="C6" s="2">
        <v>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3"/>
      <c r="R6" s="3"/>
      <c r="S6" s="3"/>
      <c r="T6" s="3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2">
        <f aca="true" t="shared" si="0" ref="AI6:AI69">SUM(D6:AH6)</f>
        <v>0</v>
      </c>
      <c r="AJ6" s="38" t="e">
        <f aca="true" t="shared" si="1" ref="AJ6:AJ69">AVERAGE(D6:AH6)</f>
        <v>#DIV/0!</v>
      </c>
      <c r="AK6" s="94"/>
      <c r="AL6" s="95"/>
    </row>
    <row r="7" spans="1:38" ht="15.75" thickBot="1">
      <c r="A7" s="131"/>
      <c r="B7" s="132"/>
      <c r="C7" s="2">
        <v>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3"/>
      <c r="R7" s="3"/>
      <c r="S7" s="3"/>
      <c r="T7" s="3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2">
        <f t="shared" si="0"/>
        <v>0</v>
      </c>
      <c r="AJ7" s="38" t="e">
        <f t="shared" si="1"/>
        <v>#DIV/0!</v>
      </c>
      <c r="AK7" s="94"/>
      <c r="AL7" s="95"/>
    </row>
    <row r="8" spans="1:38" ht="15.75" thickBot="1">
      <c r="A8" s="131"/>
      <c r="B8" s="132"/>
      <c r="C8" s="2">
        <v>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3"/>
      <c r="R8" s="3"/>
      <c r="S8" s="3"/>
      <c r="T8" s="3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2">
        <f t="shared" si="0"/>
        <v>0</v>
      </c>
      <c r="AJ8" s="38" t="e">
        <f t="shared" si="1"/>
        <v>#DIV/0!</v>
      </c>
      <c r="AK8" s="94"/>
      <c r="AL8" s="95"/>
    </row>
    <row r="9" spans="1:38" ht="15.75" thickBot="1">
      <c r="A9" s="131"/>
      <c r="B9" s="132"/>
      <c r="C9" s="2">
        <v>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3"/>
      <c r="R9" s="3"/>
      <c r="S9" s="3"/>
      <c r="T9" s="3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2">
        <f t="shared" si="0"/>
        <v>0</v>
      </c>
      <c r="AJ9" s="38" t="e">
        <f t="shared" si="1"/>
        <v>#DIV/0!</v>
      </c>
      <c r="AK9" s="94"/>
      <c r="AL9" s="95"/>
    </row>
    <row r="10" spans="1:38" ht="15.75" thickBot="1">
      <c r="A10" s="131"/>
      <c r="B10" s="132"/>
      <c r="C10" s="2">
        <v>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3"/>
      <c r="R10" s="3"/>
      <c r="S10" s="3"/>
      <c r="T10" s="3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2">
        <f t="shared" si="0"/>
        <v>0</v>
      </c>
      <c r="AJ10" s="38" t="e">
        <f t="shared" si="1"/>
        <v>#DIV/0!</v>
      </c>
      <c r="AK10" s="94"/>
      <c r="AL10" s="95"/>
    </row>
    <row r="11" spans="1:38" ht="15.75" thickBot="1">
      <c r="A11" s="131"/>
      <c r="B11" s="132"/>
      <c r="C11" s="2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3"/>
      <c r="R11" s="3"/>
      <c r="S11" s="3"/>
      <c r="T11" s="3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2">
        <f t="shared" si="0"/>
        <v>0</v>
      </c>
      <c r="AJ11" s="38" t="e">
        <f t="shared" si="1"/>
        <v>#DIV/0!</v>
      </c>
      <c r="AK11" s="94"/>
      <c r="AL11" s="95"/>
    </row>
    <row r="12" spans="1:38" ht="36" customHeight="1" thickBot="1">
      <c r="A12" s="133"/>
      <c r="B12" s="134"/>
      <c r="C12" s="39">
        <v>8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/>
      <c r="Q12" s="40"/>
      <c r="R12" s="40"/>
      <c r="S12" s="40"/>
      <c r="T12" s="40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39">
        <f t="shared" si="0"/>
        <v>0</v>
      </c>
      <c r="AJ12" s="38" t="e">
        <f t="shared" si="1"/>
        <v>#DIV/0!</v>
      </c>
      <c r="AK12" s="96"/>
      <c r="AL12" s="97"/>
    </row>
    <row r="13" spans="1:38" ht="15.75" thickBot="1">
      <c r="A13" s="129" t="s">
        <v>2</v>
      </c>
      <c r="B13" s="130"/>
      <c r="C13" s="37">
        <v>9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42"/>
      <c r="Q13" s="42"/>
      <c r="R13" s="42"/>
      <c r="S13" s="42"/>
      <c r="T13" s="42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7">
        <f t="shared" si="0"/>
        <v>0</v>
      </c>
      <c r="AJ13" s="38" t="e">
        <f t="shared" si="1"/>
        <v>#DIV/0!</v>
      </c>
      <c r="AK13" s="92" t="e">
        <f>(AJ13+AJ14+AJ15+AJ16+AJ17+AJ18+AJ19+AJ20)/8/2*100</f>
        <v>#DIV/0!</v>
      </c>
      <c r="AL13" s="93"/>
    </row>
    <row r="14" spans="1:38" ht="15.75" thickBot="1">
      <c r="A14" s="131"/>
      <c r="B14" s="132"/>
      <c r="C14" s="2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3"/>
      <c r="R14" s="3"/>
      <c r="S14" s="3"/>
      <c r="T14" s="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2">
        <f t="shared" si="0"/>
        <v>0</v>
      </c>
      <c r="AJ14" s="38" t="e">
        <f t="shared" si="1"/>
        <v>#DIV/0!</v>
      </c>
      <c r="AK14" s="94"/>
      <c r="AL14" s="95"/>
    </row>
    <row r="15" spans="1:38" ht="15.75" thickBot="1">
      <c r="A15" s="131"/>
      <c r="B15" s="132"/>
      <c r="C15" s="2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3"/>
      <c r="R15" s="3"/>
      <c r="S15" s="3"/>
      <c r="T15" s="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2">
        <f t="shared" si="0"/>
        <v>0</v>
      </c>
      <c r="AJ15" s="38" t="e">
        <f t="shared" si="1"/>
        <v>#DIV/0!</v>
      </c>
      <c r="AK15" s="94"/>
      <c r="AL15" s="95"/>
    </row>
    <row r="16" spans="1:38" ht="15.75" thickBot="1">
      <c r="A16" s="131"/>
      <c r="B16" s="132"/>
      <c r="C16" s="2">
        <v>12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Q16" s="3"/>
      <c r="R16" s="3"/>
      <c r="S16" s="3"/>
      <c r="T16" s="3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2">
        <f t="shared" si="0"/>
        <v>0</v>
      </c>
      <c r="AJ16" s="38" t="e">
        <f t="shared" si="1"/>
        <v>#DIV/0!</v>
      </c>
      <c r="AK16" s="94"/>
      <c r="AL16" s="95"/>
    </row>
    <row r="17" spans="1:38" ht="15.75" thickBot="1">
      <c r="A17" s="131"/>
      <c r="B17" s="132"/>
      <c r="C17" s="2">
        <v>13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Q17" s="3"/>
      <c r="R17" s="3"/>
      <c r="S17" s="3"/>
      <c r="T17" s="3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2">
        <f t="shared" si="0"/>
        <v>0</v>
      </c>
      <c r="AJ17" s="38" t="e">
        <f t="shared" si="1"/>
        <v>#DIV/0!</v>
      </c>
      <c r="AK17" s="94"/>
      <c r="AL17" s="95"/>
    </row>
    <row r="18" spans="1:38" ht="15.75" thickBot="1">
      <c r="A18" s="131"/>
      <c r="B18" s="132"/>
      <c r="C18" s="2">
        <v>14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3"/>
      <c r="R18" s="3"/>
      <c r="S18" s="3"/>
      <c r="T18" s="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2">
        <f t="shared" si="0"/>
        <v>0</v>
      </c>
      <c r="AJ18" s="38" t="e">
        <f t="shared" si="1"/>
        <v>#DIV/0!</v>
      </c>
      <c r="AK18" s="94"/>
      <c r="AL18" s="95"/>
    </row>
    <row r="19" spans="1:38" ht="15.75" thickBot="1">
      <c r="A19" s="131"/>
      <c r="B19" s="132"/>
      <c r="C19" s="2">
        <v>15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Q19" s="3"/>
      <c r="R19" s="3"/>
      <c r="S19" s="3"/>
      <c r="T19" s="3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2">
        <f t="shared" si="0"/>
        <v>0</v>
      </c>
      <c r="AJ19" s="38" t="e">
        <f t="shared" si="1"/>
        <v>#DIV/0!</v>
      </c>
      <c r="AK19" s="94"/>
      <c r="AL19" s="95"/>
    </row>
    <row r="20" spans="1:38" ht="15.75" thickBot="1">
      <c r="A20" s="133"/>
      <c r="B20" s="134"/>
      <c r="C20" s="39">
        <v>16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0"/>
      <c r="Q20" s="40"/>
      <c r="R20" s="40"/>
      <c r="S20" s="40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39">
        <f t="shared" si="0"/>
        <v>0</v>
      </c>
      <c r="AJ20" s="38" t="e">
        <f t="shared" si="1"/>
        <v>#DIV/0!</v>
      </c>
      <c r="AK20" s="96"/>
      <c r="AL20" s="97"/>
    </row>
    <row r="21" spans="1:38" ht="15.75" thickBot="1">
      <c r="A21" s="141" t="s">
        <v>3</v>
      </c>
      <c r="B21" s="142"/>
      <c r="C21" s="37">
        <v>17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42"/>
      <c r="Q21" s="42"/>
      <c r="R21" s="42"/>
      <c r="S21" s="42"/>
      <c r="T21" s="42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7">
        <f t="shared" si="0"/>
        <v>0</v>
      </c>
      <c r="AJ21" s="38" t="e">
        <f t="shared" si="1"/>
        <v>#DIV/0!</v>
      </c>
      <c r="AK21" s="92" t="e">
        <f>(AJ21+AJ22+AJ23+AJ24+AJ25+AJ26+AJ27+AJ28)/8/2*100</f>
        <v>#DIV/0!</v>
      </c>
      <c r="AL21" s="93"/>
    </row>
    <row r="22" spans="1:38" ht="15.75" thickBot="1">
      <c r="A22" s="143"/>
      <c r="B22" s="144"/>
      <c r="C22" s="2">
        <v>18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3"/>
      <c r="R22" s="3"/>
      <c r="S22" s="3"/>
      <c r="T22" s="3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2">
        <f t="shared" si="0"/>
        <v>0</v>
      </c>
      <c r="AJ22" s="38" t="e">
        <f t="shared" si="1"/>
        <v>#DIV/0!</v>
      </c>
      <c r="AK22" s="94"/>
      <c r="AL22" s="95"/>
    </row>
    <row r="23" spans="1:38" ht="15.75" thickBot="1">
      <c r="A23" s="143"/>
      <c r="B23" s="144"/>
      <c r="C23" s="2">
        <v>19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3"/>
      <c r="R23" s="3"/>
      <c r="S23" s="3"/>
      <c r="T23" s="3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2">
        <f t="shared" si="0"/>
        <v>0</v>
      </c>
      <c r="AJ23" s="38" t="e">
        <f t="shared" si="1"/>
        <v>#DIV/0!</v>
      </c>
      <c r="AK23" s="94"/>
      <c r="AL23" s="95"/>
    </row>
    <row r="24" spans="1:38" ht="15.75" thickBot="1">
      <c r="A24" s="143"/>
      <c r="B24" s="144"/>
      <c r="C24" s="2">
        <v>20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3"/>
      <c r="R24" s="3"/>
      <c r="S24" s="3"/>
      <c r="T24" s="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2">
        <f t="shared" si="0"/>
        <v>0</v>
      </c>
      <c r="AJ24" s="38" t="e">
        <f t="shared" si="1"/>
        <v>#DIV/0!</v>
      </c>
      <c r="AK24" s="94"/>
      <c r="AL24" s="95"/>
    </row>
    <row r="25" spans="1:38" ht="15.75" thickBot="1">
      <c r="A25" s="143"/>
      <c r="B25" s="144"/>
      <c r="C25" s="2">
        <v>21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3"/>
      <c r="R25" s="3"/>
      <c r="S25" s="3"/>
      <c r="T25" s="3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2">
        <f t="shared" si="0"/>
        <v>0</v>
      </c>
      <c r="AJ25" s="38" t="e">
        <f t="shared" si="1"/>
        <v>#DIV/0!</v>
      </c>
      <c r="AK25" s="94"/>
      <c r="AL25" s="95"/>
    </row>
    <row r="26" spans="1:38" ht="15.75" thickBot="1">
      <c r="A26" s="143"/>
      <c r="B26" s="144"/>
      <c r="C26" s="2">
        <v>22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3"/>
      <c r="R26" s="3"/>
      <c r="S26" s="3"/>
      <c r="T26" s="3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2">
        <f t="shared" si="0"/>
        <v>0</v>
      </c>
      <c r="AJ26" s="38" t="e">
        <f t="shared" si="1"/>
        <v>#DIV/0!</v>
      </c>
      <c r="AK26" s="94"/>
      <c r="AL26" s="95"/>
    </row>
    <row r="27" spans="1:38" ht="15.75" thickBot="1">
      <c r="A27" s="143"/>
      <c r="B27" s="144"/>
      <c r="C27" s="2">
        <v>23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3"/>
      <c r="R27" s="3"/>
      <c r="S27" s="3"/>
      <c r="T27" s="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2">
        <f t="shared" si="0"/>
        <v>0</v>
      </c>
      <c r="AJ27" s="38" t="e">
        <f t="shared" si="1"/>
        <v>#DIV/0!</v>
      </c>
      <c r="AK27" s="94"/>
      <c r="AL27" s="95"/>
    </row>
    <row r="28" spans="1:38" ht="15.75" thickBot="1">
      <c r="A28" s="145"/>
      <c r="B28" s="146"/>
      <c r="C28" s="39">
        <v>24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/>
      <c r="Q28" s="40"/>
      <c r="R28" s="40"/>
      <c r="S28" s="40"/>
      <c r="T28" s="40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39">
        <f t="shared" si="0"/>
        <v>0</v>
      </c>
      <c r="AJ28" s="38" t="e">
        <f t="shared" si="1"/>
        <v>#DIV/0!</v>
      </c>
      <c r="AK28" s="96"/>
      <c r="AL28" s="97"/>
    </row>
    <row r="29" spans="1:38" ht="15.75" thickBot="1">
      <c r="A29" s="141" t="s">
        <v>4</v>
      </c>
      <c r="B29" s="142"/>
      <c r="C29" s="37">
        <v>25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42"/>
      <c r="Q29" s="42"/>
      <c r="R29" s="42"/>
      <c r="S29" s="42"/>
      <c r="T29" s="42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7">
        <f t="shared" si="0"/>
        <v>0</v>
      </c>
      <c r="AJ29" s="38" t="e">
        <f t="shared" si="1"/>
        <v>#DIV/0!</v>
      </c>
      <c r="AK29" s="92" t="e">
        <f>(AJ29+AJ30+AJ31+AJ32+AJ33+AJ34)/6/2*100</f>
        <v>#DIV/0!</v>
      </c>
      <c r="AL29" s="93"/>
    </row>
    <row r="30" spans="1:38" ht="15.75" thickBot="1">
      <c r="A30" s="143"/>
      <c r="B30" s="144"/>
      <c r="C30" s="2">
        <v>26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3"/>
      <c r="R30" s="3"/>
      <c r="S30" s="3"/>
      <c r="T30" s="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2">
        <f t="shared" si="0"/>
        <v>0</v>
      </c>
      <c r="AJ30" s="38" t="e">
        <f t="shared" si="1"/>
        <v>#DIV/0!</v>
      </c>
      <c r="AK30" s="94"/>
      <c r="AL30" s="95"/>
    </row>
    <row r="31" spans="1:38" ht="15.75" thickBot="1">
      <c r="A31" s="143"/>
      <c r="B31" s="144"/>
      <c r="C31" s="2">
        <v>27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3"/>
      <c r="R31" s="3"/>
      <c r="S31" s="3"/>
      <c r="T31" s="3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2">
        <f t="shared" si="0"/>
        <v>0</v>
      </c>
      <c r="AJ31" s="38" t="e">
        <f t="shared" si="1"/>
        <v>#DIV/0!</v>
      </c>
      <c r="AK31" s="94"/>
      <c r="AL31" s="95"/>
    </row>
    <row r="32" spans="1:38" ht="15.75" thickBot="1">
      <c r="A32" s="143"/>
      <c r="B32" s="144"/>
      <c r="C32" s="2">
        <v>28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  <c r="Q32" s="3"/>
      <c r="R32" s="3"/>
      <c r="S32" s="3"/>
      <c r="T32" s="3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2">
        <f t="shared" si="0"/>
        <v>0</v>
      </c>
      <c r="AJ32" s="38" t="e">
        <f t="shared" si="1"/>
        <v>#DIV/0!</v>
      </c>
      <c r="AK32" s="94"/>
      <c r="AL32" s="95"/>
    </row>
    <row r="33" spans="1:38" ht="15.75" thickBot="1">
      <c r="A33" s="143"/>
      <c r="B33" s="144"/>
      <c r="C33" s="2">
        <v>29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3"/>
      <c r="R33" s="3"/>
      <c r="S33" s="3"/>
      <c r="T33" s="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2">
        <f t="shared" si="0"/>
        <v>0</v>
      </c>
      <c r="AJ33" s="38" t="e">
        <f t="shared" si="1"/>
        <v>#DIV/0!</v>
      </c>
      <c r="AK33" s="94"/>
      <c r="AL33" s="95"/>
    </row>
    <row r="34" spans="1:38" ht="22.5" customHeight="1" thickBot="1">
      <c r="A34" s="145"/>
      <c r="B34" s="146"/>
      <c r="C34" s="39">
        <v>30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  <c r="Q34" s="40"/>
      <c r="R34" s="40"/>
      <c r="S34" s="40"/>
      <c r="T34" s="40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39">
        <f t="shared" si="0"/>
        <v>0</v>
      </c>
      <c r="AJ34" s="38" t="e">
        <f t="shared" si="1"/>
        <v>#DIV/0!</v>
      </c>
      <c r="AK34" s="96"/>
      <c r="AL34" s="97"/>
    </row>
    <row r="35" spans="1:38" ht="15.75" thickBot="1">
      <c r="A35" s="129" t="s">
        <v>5</v>
      </c>
      <c r="B35" s="130"/>
      <c r="C35" s="37">
        <v>31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42"/>
      <c r="Q35" s="42"/>
      <c r="R35" s="42"/>
      <c r="S35" s="42"/>
      <c r="T35" s="42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7">
        <f t="shared" si="0"/>
        <v>0</v>
      </c>
      <c r="AJ35" s="38" t="e">
        <f t="shared" si="1"/>
        <v>#DIV/0!</v>
      </c>
      <c r="AK35" s="98" t="e">
        <f>(AJ35+AJ36+AJ37+AJ38+AJ39)/5/2*100</f>
        <v>#DIV/0!</v>
      </c>
      <c r="AL35" s="99"/>
    </row>
    <row r="36" spans="1:38" ht="15.75" thickBot="1">
      <c r="A36" s="131"/>
      <c r="B36" s="132"/>
      <c r="C36" s="2">
        <v>32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  <c r="Q36" s="3"/>
      <c r="R36" s="3"/>
      <c r="S36" s="3"/>
      <c r="T36" s="3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2">
        <f t="shared" si="0"/>
        <v>0</v>
      </c>
      <c r="AJ36" s="38" t="e">
        <f t="shared" si="1"/>
        <v>#DIV/0!</v>
      </c>
      <c r="AK36" s="100"/>
      <c r="AL36" s="101"/>
    </row>
    <row r="37" spans="1:38" ht="15.75" thickBot="1">
      <c r="A37" s="131"/>
      <c r="B37" s="132"/>
      <c r="C37" s="2">
        <v>33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3"/>
      <c r="R37" s="3"/>
      <c r="S37" s="3"/>
      <c r="T37" s="3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2">
        <f t="shared" si="0"/>
        <v>0</v>
      </c>
      <c r="AJ37" s="38" t="e">
        <f t="shared" si="1"/>
        <v>#DIV/0!</v>
      </c>
      <c r="AK37" s="100"/>
      <c r="AL37" s="101"/>
    </row>
    <row r="38" spans="1:38" ht="15.75" thickBot="1">
      <c r="A38" s="131"/>
      <c r="B38" s="132"/>
      <c r="C38" s="2">
        <v>34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3"/>
      <c r="R38" s="3"/>
      <c r="S38" s="3"/>
      <c r="T38" s="3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2">
        <f t="shared" si="0"/>
        <v>0</v>
      </c>
      <c r="AJ38" s="38" t="e">
        <f t="shared" si="1"/>
        <v>#DIV/0!</v>
      </c>
      <c r="AK38" s="100"/>
      <c r="AL38" s="101"/>
    </row>
    <row r="39" spans="1:38" ht="15.75" thickBot="1">
      <c r="A39" s="133"/>
      <c r="B39" s="134"/>
      <c r="C39" s="39">
        <v>35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40"/>
      <c r="Q39" s="40"/>
      <c r="R39" s="40"/>
      <c r="S39" s="40"/>
      <c r="T39" s="40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39">
        <f t="shared" si="0"/>
        <v>0</v>
      </c>
      <c r="AJ39" s="38" t="e">
        <f t="shared" si="1"/>
        <v>#DIV/0!</v>
      </c>
      <c r="AK39" s="102"/>
      <c r="AL39" s="103"/>
    </row>
    <row r="40" spans="1:38" ht="15.75" thickBot="1">
      <c r="A40" s="129" t="s">
        <v>6</v>
      </c>
      <c r="B40" s="130"/>
      <c r="C40" s="37">
        <v>36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42"/>
      <c r="Q40" s="42"/>
      <c r="R40" s="42"/>
      <c r="S40" s="42"/>
      <c r="T40" s="42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7">
        <f t="shared" si="0"/>
        <v>0</v>
      </c>
      <c r="AJ40" s="38" t="e">
        <f t="shared" si="1"/>
        <v>#DIV/0!</v>
      </c>
      <c r="AK40" s="92" t="e">
        <f>(AJ40+AJ41+AJ42+AJ43+AJ44+AJ45)/6/2*100</f>
        <v>#DIV/0!</v>
      </c>
      <c r="AL40" s="93"/>
    </row>
    <row r="41" spans="1:38" ht="15.75" thickBot="1">
      <c r="A41" s="131"/>
      <c r="B41" s="132"/>
      <c r="C41" s="2">
        <v>37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3"/>
      <c r="R41" s="3"/>
      <c r="S41" s="3"/>
      <c r="T41" s="3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2">
        <f t="shared" si="0"/>
        <v>0</v>
      </c>
      <c r="AJ41" s="38" t="e">
        <f t="shared" si="1"/>
        <v>#DIV/0!</v>
      </c>
      <c r="AK41" s="94"/>
      <c r="AL41" s="95"/>
    </row>
    <row r="42" spans="1:38" ht="15.75" thickBot="1">
      <c r="A42" s="131"/>
      <c r="B42" s="132"/>
      <c r="C42" s="2">
        <v>38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3"/>
      <c r="R42" s="3"/>
      <c r="S42" s="3"/>
      <c r="T42" s="3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2">
        <f t="shared" si="0"/>
        <v>0</v>
      </c>
      <c r="AJ42" s="38" t="e">
        <f t="shared" si="1"/>
        <v>#DIV/0!</v>
      </c>
      <c r="AK42" s="94"/>
      <c r="AL42" s="95"/>
    </row>
    <row r="43" spans="1:38" ht="15.75" thickBot="1">
      <c r="A43" s="131"/>
      <c r="B43" s="132"/>
      <c r="C43" s="2">
        <v>39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3"/>
      <c r="R43" s="3"/>
      <c r="S43" s="3"/>
      <c r="T43" s="3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2">
        <f t="shared" si="0"/>
        <v>0</v>
      </c>
      <c r="AJ43" s="38" t="e">
        <f t="shared" si="1"/>
        <v>#DIV/0!</v>
      </c>
      <c r="AK43" s="94"/>
      <c r="AL43" s="95"/>
    </row>
    <row r="44" spans="1:38" ht="15.75" thickBot="1">
      <c r="A44" s="131"/>
      <c r="B44" s="132"/>
      <c r="C44" s="2">
        <v>40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  <c r="Q44" s="3"/>
      <c r="R44" s="3"/>
      <c r="S44" s="3"/>
      <c r="T44" s="3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2">
        <f t="shared" si="0"/>
        <v>0</v>
      </c>
      <c r="AJ44" s="38" t="e">
        <f t="shared" si="1"/>
        <v>#DIV/0!</v>
      </c>
      <c r="AK44" s="94"/>
      <c r="AL44" s="95"/>
    </row>
    <row r="45" spans="1:38" ht="33" customHeight="1" thickBot="1">
      <c r="A45" s="133"/>
      <c r="B45" s="134"/>
      <c r="C45" s="39">
        <v>41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40"/>
      <c r="Q45" s="40"/>
      <c r="R45" s="40"/>
      <c r="S45" s="40"/>
      <c r="T45" s="40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39">
        <f t="shared" si="0"/>
        <v>0</v>
      </c>
      <c r="AJ45" s="38" t="e">
        <f t="shared" si="1"/>
        <v>#DIV/0!</v>
      </c>
      <c r="AK45" s="96"/>
      <c r="AL45" s="97"/>
    </row>
    <row r="46" spans="1:38" ht="15.75" thickBot="1">
      <c r="A46" s="124" t="s">
        <v>7</v>
      </c>
      <c r="B46" s="116" t="s">
        <v>23</v>
      </c>
      <c r="C46" s="37">
        <v>42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42"/>
      <c r="Q46" s="42"/>
      <c r="R46" s="42"/>
      <c r="S46" s="42"/>
      <c r="T46" s="42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7">
        <f t="shared" si="0"/>
        <v>0</v>
      </c>
      <c r="AJ46" s="38" t="e">
        <f t="shared" si="1"/>
        <v>#DIV/0!</v>
      </c>
      <c r="AK46" s="60" t="e">
        <f>(AJ46+AJ47+AJ48+AJ49+AJ50+AJ51+AJ52+AJ53+AJ54+AJ55)/10/2*100</f>
        <v>#DIV/0!</v>
      </c>
      <c r="AL46" s="61" t="e">
        <f>(AK46+AK56+AK60+AK62+AK69+AK72+AK74+AK76+AK80+AK84+AK91+AK93+AK95)/13</f>
        <v>#DIV/0!</v>
      </c>
    </row>
    <row r="47" spans="1:38" ht="15.75" thickBot="1">
      <c r="A47" s="124"/>
      <c r="B47" s="117"/>
      <c r="C47" s="2">
        <v>43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3"/>
      <c r="R47" s="3"/>
      <c r="S47" s="3"/>
      <c r="T47" s="3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">
        <f t="shared" si="0"/>
        <v>0</v>
      </c>
      <c r="AJ47" s="38" t="e">
        <f t="shared" si="1"/>
        <v>#DIV/0!</v>
      </c>
      <c r="AK47" s="62"/>
      <c r="AL47" s="63"/>
    </row>
    <row r="48" spans="1:38" ht="15.75" thickBot="1">
      <c r="A48" s="124"/>
      <c r="B48" s="117"/>
      <c r="C48" s="2">
        <v>44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3"/>
      <c r="R48" s="3"/>
      <c r="S48" s="3"/>
      <c r="T48" s="3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2">
        <f t="shared" si="0"/>
        <v>0</v>
      </c>
      <c r="AJ48" s="38" t="e">
        <f t="shared" si="1"/>
        <v>#DIV/0!</v>
      </c>
      <c r="AK48" s="62"/>
      <c r="AL48" s="63"/>
    </row>
    <row r="49" spans="1:38" ht="15.75" thickBot="1">
      <c r="A49" s="124"/>
      <c r="B49" s="117"/>
      <c r="C49" s="2">
        <v>45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Q49" s="3"/>
      <c r="R49" s="3"/>
      <c r="S49" s="3"/>
      <c r="T49" s="3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">
        <f t="shared" si="0"/>
        <v>0</v>
      </c>
      <c r="AJ49" s="38" t="e">
        <f t="shared" si="1"/>
        <v>#DIV/0!</v>
      </c>
      <c r="AK49" s="62"/>
      <c r="AL49" s="63"/>
    </row>
    <row r="50" spans="1:38" ht="15.75" thickBot="1">
      <c r="A50" s="124"/>
      <c r="B50" s="117"/>
      <c r="C50" s="2">
        <v>46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3"/>
      <c r="R50" s="3"/>
      <c r="S50" s="3"/>
      <c r="T50" s="3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">
        <f t="shared" si="0"/>
        <v>0</v>
      </c>
      <c r="AJ50" s="38" t="e">
        <f t="shared" si="1"/>
        <v>#DIV/0!</v>
      </c>
      <c r="AK50" s="62"/>
      <c r="AL50" s="63"/>
    </row>
    <row r="51" spans="1:38" ht="15.75" thickBot="1">
      <c r="A51" s="124"/>
      <c r="B51" s="117"/>
      <c r="C51" s="2">
        <v>47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3"/>
      <c r="R51" s="3"/>
      <c r="S51" s="3"/>
      <c r="T51" s="3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2">
        <f t="shared" si="0"/>
        <v>0</v>
      </c>
      <c r="AJ51" s="38" t="e">
        <f t="shared" si="1"/>
        <v>#DIV/0!</v>
      </c>
      <c r="AK51" s="62"/>
      <c r="AL51" s="63"/>
    </row>
    <row r="52" spans="1:38" ht="15.75" thickBot="1">
      <c r="A52" s="124"/>
      <c r="B52" s="117"/>
      <c r="C52" s="2">
        <v>48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/>
      <c r="Q52" s="3"/>
      <c r="R52" s="3"/>
      <c r="S52" s="3"/>
      <c r="T52" s="3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2">
        <f t="shared" si="0"/>
        <v>0</v>
      </c>
      <c r="AJ52" s="38" t="e">
        <f t="shared" si="1"/>
        <v>#DIV/0!</v>
      </c>
      <c r="AK52" s="62"/>
      <c r="AL52" s="63"/>
    </row>
    <row r="53" spans="1:38" ht="15.75" thickBot="1">
      <c r="A53" s="124"/>
      <c r="B53" s="117"/>
      <c r="C53" s="2">
        <v>49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  <c r="Q53" s="3"/>
      <c r="R53" s="3"/>
      <c r="S53" s="3"/>
      <c r="T53" s="3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2">
        <f t="shared" si="0"/>
        <v>0</v>
      </c>
      <c r="AJ53" s="38" t="e">
        <f t="shared" si="1"/>
        <v>#DIV/0!</v>
      </c>
      <c r="AK53" s="62"/>
      <c r="AL53" s="63"/>
    </row>
    <row r="54" spans="1:38" ht="15.75" thickBot="1">
      <c r="A54" s="124"/>
      <c r="B54" s="117"/>
      <c r="C54" s="2">
        <v>50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/>
      <c r="Q54" s="3"/>
      <c r="R54" s="3"/>
      <c r="S54" s="3"/>
      <c r="T54" s="3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2">
        <f t="shared" si="0"/>
        <v>0</v>
      </c>
      <c r="AJ54" s="38" t="e">
        <f t="shared" si="1"/>
        <v>#DIV/0!</v>
      </c>
      <c r="AK54" s="62"/>
      <c r="AL54" s="63"/>
    </row>
    <row r="55" spans="1:38" ht="15.75" thickBot="1">
      <c r="A55" s="124"/>
      <c r="B55" s="118"/>
      <c r="C55" s="39">
        <v>51</v>
      </c>
      <c r="D55" s="39"/>
      <c r="E55" s="39"/>
      <c r="F55" s="39"/>
      <c r="G55" s="43"/>
      <c r="H55" s="39"/>
      <c r="I55" s="39"/>
      <c r="J55" s="39"/>
      <c r="K55" s="39"/>
      <c r="L55" s="39"/>
      <c r="M55" s="39"/>
      <c r="N55" s="39"/>
      <c r="O55" s="39"/>
      <c r="P55" s="40"/>
      <c r="Q55" s="40"/>
      <c r="R55" s="40"/>
      <c r="S55" s="40"/>
      <c r="T55" s="40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39">
        <f t="shared" si="0"/>
        <v>0</v>
      </c>
      <c r="AJ55" s="38" t="e">
        <f t="shared" si="1"/>
        <v>#DIV/0!</v>
      </c>
      <c r="AK55" s="104"/>
      <c r="AL55" s="63"/>
    </row>
    <row r="56" spans="1:38" ht="15.75" thickBot="1">
      <c r="A56" s="124"/>
      <c r="B56" s="119" t="s">
        <v>8</v>
      </c>
      <c r="C56" s="37">
        <v>52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42"/>
      <c r="Q56" s="42"/>
      <c r="R56" s="42"/>
      <c r="S56" s="42"/>
      <c r="T56" s="42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7">
        <f t="shared" si="0"/>
        <v>0</v>
      </c>
      <c r="AJ56" s="38" t="e">
        <f t="shared" si="1"/>
        <v>#DIV/0!</v>
      </c>
      <c r="AK56" s="60" t="e">
        <f>(AJ56+AJ57+AJ58+AJ59)/4/2*100</f>
        <v>#DIV/0!</v>
      </c>
      <c r="AL56" s="63"/>
    </row>
    <row r="57" spans="1:38" ht="15.75" thickBot="1">
      <c r="A57" s="124"/>
      <c r="B57" s="120"/>
      <c r="C57" s="2">
        <v>53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/>
      <c r="Q57" s="3"/>
      <c r="R57" s="3"/>
      <c r="S57" s="3"/>
      <c r="T57" s="3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2">
        <f t="shared" si="0"/>
        <v>0</v>
      </c>
      <c r="AJ57" s="38" t="e">
        <f t="shared" si="1"/>
        <v>#DIV/0!</v>
      </c>
      <c r="AK57" s="62"/>
      <c r="AL57" s="63"/>
    </row>
    <row r="58" spans="1:38" ht="15.75" thickBot="1">
      <c r="A58" s="124"/>
      <c r="B58" s="120"/>
      <c r="C58" s="2">
        <v>54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/>
      <c r="Q58" s="3"/>
      <c r="R58" s="3"/>
      <c r="S58" s="3"/>
      <c r="T58" s="3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2">
        <f t="shared" si="0"/>
        <v>0</v>
      </c>
      <c r="AJ58" s="38" t="e">
        <f t="shared" si="1"/>
        <v>#DIV/0!</v>
      </c>
      <c r="AK58" s="62"/>
      <c r="AL58" s="63"/>
    </row>
    <row r="59" spans="1:38" ht="15.75" thickBot="1">
      <c r="A59" s="124"/>
      <c r="B59" s="121"/>
      <c r="C59" s="39">
        <v>55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40"/>
      <c r="Q59" s="40"/>
      <c r="R59" s="40"/>
      <c r="S59" s="40"/>
      <c r="T59" s="40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39">
        <f t="shared" si="0"/>
        <v>0</v>
      </c>
      <c r="AJ59" s="38" t="e">
        <f t="shared" si="1"/>
        <v>#DIV/0!</v>
      </c>
      <c r="AK59" s="104"/>
      <c r="AL59" s="63"/>
    </row>
    <row r="60" spans="1:38" ht="15.75" thickBot="1">
      <c r="A60" s="124"/>
      <c r="B60" s="113" t="s">
        <v>24</v>
      </c>
      <c r="C60" s="37">
        <v>56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42"/>
      <c r="Q60" s="42"/>
      <c r="R60" s="42"/>
      <c r="S60" s="42"/>
      <c r="T60" s="42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7">
        <f t="shared" si="0"/>
        <v>0</v>
      </c>
      <c r="AJ60" s="38" t="e">
        <f t="shared" si="1"/>
        <v>#DIV/0!</v>
      </c>
      <c r="AK60" s="60" t="e">
        <f>(AJ60+AJ61)/2/2*100</f>
        <v>#DIV/0!</v>
      </c>
      <c r="AL60" s="63"/>
    </row>
    <row r="61" spans="1:38" ht="15.75" thickBot="1">
      <c r="A61" s="124"/>
      <c r="B61" s="114"/>
      <c r="C61" s="39">
        <v>57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40"/>
      <c r="Q61" s="40"/>
      <c r="R61" s="40"/>
      <c r="S61" s="40"/>
      <c r="T61" s="40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39">
        <f t="shared" si="0"/>
        <v>0</v>
      </c>
      <c r="AJ61" s="38" t="e">
        <f t="shared" si="1"/>
        <v>#DIV/0!</v>
      </c>
      <c r="AK61" s="104"/>
      <c r="AL61" s="63"/>
    </row>
    <row r="62" spans="1:38" ht="15.75" thickBot="1">
      <c r="A62" s="124"/>
      <c r="B62" s="113" t="s">
        <v>25</v>
      </c>
      <c r="C62" s="37">
        <v>58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42"/>
      <c r="Q62" s="42"/>
      <c r="R62" s="42"/>
      <c r="S62" s="42"/>
      <c r="T62" s="42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7">
        <f t="shared" si="0"/>
        <v>0</v>
      </c>
      <c r="AJ62" s="38" t="e">
        <f t="shared" si="1"/>
        <v>#DIV/0!</v>
      </c>
      <c r="AK62" s="60" t="e">
        <f>(AJ62+AJ63+AJ64+AJ65+AJ66+AJ67+AJ68)/7/2*100</f>
        <v>#DIV/0!</v>
      </c>
      <c r="AL62" s="63"/>
    </row>
    <row r="63" spans="1:38" ht="15.75" thickBot="1">
      <c r="A63" s="124"/>
      <c r="B63" s="115"/>
      <c r="C63" s="2">
        <v>59</v>
      </c>
      <c r="D63" s="2"/>
      <c r="E63" s="2"/>
      <c r="F63" s="2"/>
      <c r="G63" s="2"/>
      <c r="H63" s="2"/>
      <c r="I63" s="2"/>
      <c r="J63" s="48"/>
      <c r="K63" s="2"/>
      <c r="L63" s="2"/>
      <c r="M63" s="2"/>
      <c r="N63" s="2"/>
      <c r="O63" s="2"/>
      <c r="P63" s="3"/>
      <c r="Q63" s="3"/>
      <c r="R63" s="3"/>
      <c r="S63" s="3"/>
      <c r="T63" s="3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2">
        <f t="shared" si="0"/>
        <v>0</v>
      </c>
      <c r="AJ63" s="38" t="e">
        <f t="shared" si="1"/>
        <v>#DIV/0!</v>
      </c>
      <c r="AK63" s="62"/>
      <c r="AL63" s="63"/>
    </row>
    <row r="64" spans="1:38" ht="15.75" thickBot="1">
      <c r="A64" s="124"/>
      <c r="B64" s="115"/>
      <c r="C64" s="2">
        <v>60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/>
      <c r="Q64" s="3"/>
      <c r="R64" s="3"/>
      <c r="S64" s="3"/>
      <c r="T64" s="3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2">
        <f t="shared" si="0"/>
        <v>0</v>
      </c>
      <c r="AJ64" s="38" t="e">
        <f t="shared" si="1"/>
        <v>#DIV/0!</v>
      </c>
      <c r="AK64" s="62"/>
      <c r="AL64" s="63"/>
    </row>
    <row r="65" spans="1:38" ht="15.75" thickBot="1">
      <c r="A65" s="124"/>
      <c r="B65" s="115"/>
      <c r="C65" s="2">
        <v>61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/>
      <c r="Q65" s="3"/>
      <c r="R65" s="3"/>
      <c r="S65" s="3"/>
      <c r="T65" s="3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2">
        <f t="shared" si="0"/>
        <v>0</v>
      </c>
      <c r="AJ65" s="38" t="e">
        <f t="shared" si="1"/>
        <v>#DIV/0!</v>
      </c>
      <c r="AK65" s="62"/>
      <c r="AL65" s="63"/>
    </row>
    <row r="66" spans="1:38" ht="15.75" thickBot="1">
      <c r="A66" s="124"/>
      <c r="B66" s="115"/>
      <c r="C66" s="24">
        <v>62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3"/>
      <c r="Q66" s="3"/>
      <c r="R66" s="3"/>
      <c r="S66" s="3"/>
      <c r="T66" s="3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2">
        <f t="shared" si="0"/>
        <v>0</v>
      </c>
      <c r="AJ66" s="38" t="e">
        <f t="shared" si="1"/>
        <v>#DIV/0!</v>
      </c>
      <c r="AK66" s="62"/>
      <c r="AL66" s="63"/>
    </row>
    <row r="67" spans="1:38" ht="15.75" thickBot="1">
      <c r="A67" s="124"/>
      <c r="B67" s="115"/>
      <c r="C67" s="2">
        <v>63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3"/>
      <c r="Q67" s="3"/>
      <c r="R67" s="3"/>
      <c r="S67" s="3"/>
      <c r="T67" s="3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2">
        <f t="shared" si="0"/>
        <v>0</v>
      </c>
      <c r="AJ67" s="38" t="e">
        <f t="shared" si="1"/>
        <v>#DIV/0!</v>
      </c>
      <c r="AK67" s="62"/>
      <c r="AL67" s="63"/>
    </row>
    <row r="68" spans="1:38" ht="15.75" thickBot="1">
      <c r="A68" s="124"/>
      <c r="B68" s="114"/>
      <c r="C68" s="39">
        <v>64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40"/>
      <c r="Q68" s="40"/>
      <c r="R68" s="40"/>
      <c r="S68" s="40"/>
      <c r="T68" s="40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39">
        <f t="shared" si="0"/>
        <v>0</v>
      </c>
      <c r="AJ68" s="38" t="e">
        <f t="shared" si="1"/>
        <v>#DIV/0!</v>
      </c>
      <c r="AK68" s="104"/>
      <c r="AL68" s="63"/>
    </row>
    <row r="69" spans="1:38" ht="15.75" thickBot="1">
      <c r="A69" s="124"/>
      <c r="B69" s="113" t="s">
        <v>26</v>
      </c>
      <c r="C69" s="37">
        <v>65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42"/>
      <c r="Q69" s="42"/>
      <c r="R69" s="42"/>
      <c r="S69" s="42"/>
      <c r="T69" s="42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7">
        <f t="shared" si="0"/>
        <v>0</v>
      </c>
      <c r="AJ69" s="38" t="e">
        <f t="shared" si="1"/>
        <v>#DIV/0!</v>
      </c>
      <c r="AK69" s="60" t="e">
        <f>(AJ69+AJ70+AJ71)/3/2*100</f>
        <v>#DIV/0!</v>
      </c>
      <c r="AL69" s="63"/>
    </row>
    <row r="70" spans="1:38" ht="15.75" thickBot="1">
      <c r="A70" s="124"/>
      <c r="B70" s="115"/>
      <c r="C70" s="2">
        <v>66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/>
      <c r="Q70" s="3"/>
      <c r="R70" s="3"/>
      <c r="S70" s="3"/>
      <c r="T70" s="3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2">
        <f aca="true" t="shared" si="2" ref="AI70:AI97">SUM(D70:AH70)</f>
        <v>0</v>
      </c>
      <c r="AJ70" s="38" t="e">
        <f aca="true" t="shared" si="3" ref="AJ70:AJ97">AVERAGE(D70:AH70)</f>
        <v>#DIV/0!</v>
      </c>
      <c r="AK70" s="62"/>
      <c r="AL70" s="63"/>
    </row>
    <row r="71" spans="1:38" ht="15.75" thickBot="1">
      <c r="A71" s="124"/>
      <c r="B71" s="114"/>
      <c r="C71" s="40">
        <v>67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39">
        <f t="shared" si="2"/>
        <v>0</v>
      </c>
      <c r="AJ71" s="38" t="e">
        <f t="shared" si="3"/>
        <v>#DIV/0!</v>
      </c>
      <c r="AK71" s="104"/>
      <c r="AL71" s="63"/>
    </row>
    <row r="72" spans="1:38" ht="15.75" thickBot="1">
      <c r="A72" s="124"/>
      <c r="B72" s="119" t="s">
        <v>27</v>
      </c>
      <c r="C72" s="42">
        <v>68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7">
        <f t="shared" si="2"/>
        <v>0</v>
      </c>
      <c r="AJ72" s="38" t="e">
        <f t="shared" si="3"/>
        <v>#DIV/0!</v>
      </c>
      <c r="AK72" s="60" t="e">
        <f>(AJ72+AJ73)/2/2*100</f>
        <v>#DIV/0!</v>
      </c>
      <c r="AL72" s="63"/>
    </row>
    <row r="73" spans="1:38" ht="15.75" thickBot="1">
      <c r="A73" s="124"/>
      <c r="B73" s="121"/>
      <c r="C73" s="40">
        <v>69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39">
        <f t="shared" si="2"/>
        <v>0</v>
      </c>
      <c r="AJ73" s="38" t="e">
        <f t="shared" si="3"/>
        <v>#DIV/0!</v>
      </c>
      <c r="AK73" s="104"/>
      <c r="AL73" s="63"/>
    </row>
    <row r="74" spans="1:38" ht="15.75" thickBot="1">
      <c r="A74" s="124"/>
      <c r="B74" s="119" t="s">
        <v>28</v>
      </c>
      <c r="C74" s="42">
        <v>70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7">
        <f t="shared" si="2"/>
        <v>0</v>
      </c>
      <c r="AJ74" s="38" t="e">
        <f t="shared" si="3"/>
        <v>#DIV/0!</v>
      </c>
      <c r="AK74" s="60" t="e">
        <f>(AJ74+AJ75)/2/2*100</f>
        <v>#DIV/0!</v>
      </c>
      <c r="AL74" s="63"/>
    </row>
    <row r="75" spans="1:38" ht="15.75" thickBot="1">
      <c r="A75" s="124"/>
      <c r="B75" s="121"/>
      <c r="C75" s="40">
        <v>71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39">
        <f t="shared" si="2"/>
        <v>0</v>
      </c>
      <c r="AJ75" s="38" t="e">
        <f t="shared" si="3"/>
        <v>#DIV/0!</v>
      </c>
      <c r="AK75" s="104"/>
      <c r="AL75" s="63"/>
    </row>
    <row r="76" spans="1:38" ht="15.75" thickBot="1">
      <c r="A76" s="124"/>
      <c r="B76" s="113" t="s">
        <v>29</v>
      </c>
      <c r="C76" s="42">
        <v>72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7">
        <f t="shared" si="2"/>
        <v>0</v>
      </c>
      <c r="AJ76" s="38" t="e">
        <f t="shared" si="3"/>
        <v>#DIV/0!</v>
      </c>
      <c r="AK76" s="60" t="e">
        <f>(AJ76+AJ77+AJ78+AJ79)/4/2*100</f>
        <v>#DIV/0!</v>
      </c>
      <c r="AL76" s="63"/>
    </row>
    <row r="77" spans="1:38" ht="15.75" thickBot="1">
      <c r="A77" s="124"/>
      <c r="B77" s="115"/>
      <c r="C77" s="3">
        <v>73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2">
        <f t="shared" si="2"/>
        <v>0</v>
      </c>
      <c r="AJ77" s="38" t="e">
        <f t="shared" si="3"/>
        <v>#DIV/0!</v>
      </c>
      <c r="AK77" s="62"/>
      <c r="AL77" s="63"/>
    </row>
    <row r="78" spans="1:38" ht="15.75" thickBot="1">
      <c r="A78" s="124"/>
      <c r="B78" s="115"/>
      <c r="C78" s="3">
        <v>74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2">
        <f t="shared" si="2"/>
        <v>0</v>
      </c>
      <c r="AJ78" s="38" t="e">
        <f t="shared" si="3"/>
        <v>#DIV/0!</v>
      </c>
      <c r="AK78" s="62"/>
      <c r="AL78" s="63"/>
    </row>
    <row r="79" spans="1:38" ht="15.75" thickBot="1">
      <c r="A79" s="124"/>
      <c r="B79" s="114"/>
      <c r="C79" s="40">
        <v>75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39">
        <f t="shared" si="2"/>
        <v>0</v>
      </c>
      <c r="AJ79" s="38" t="e">
        <f t="shared" si="3"/>
        <v>#DIV/0!</v>
      </c>
      <c r="AK79" s="104"/>
      <c r="AL79" s="63"/>
    </row>
    <row r="80" spans="1:38" ht="15.75" thickBot="1">
      <c r="A80" s="124"/>
      <c r="B80" s="113" t="s">
        <v>10</v>
      </c>
      <c r="C80" s="42">
        <v>76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7">
        <f t="shared" si="2"/>
        <v>0</v>
      </c>
      <c r="AJ80" s="38" t="e">
        <f t="shared" si="3"/>
        <v>#DIV/0!</v>
      </c>
      <c r="AK80" s="60" t="e">
        <f>(AJ80+AJ81+AJ82+AJ83)/4/2*100</f>
        <v>#DIV/0!</v>
      </c>
      <c r="AL80" s="63"/>
    </row>
    <row r="81" spans="1:38" ht="15.75" thickBot="1">
      <c r="A81" s="124"/>
      <c r="B81" s="115"/>
      <c r="C81" s="3">
        <v>77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2">
        <f t="shared" si="2"/>
        <v>0</v>
      </c>
      <c r="AJ81" s="38" t="e">
        <f t="shared" si="3"/>
        <v>#DIV/0!</v>
      </c>
      <c r="AK81" s="62"/>
      <c r="AL81" s="63"/>
    </row>
    <row r="82" spans="1:38" ht="15.75" thickBot="1">
      <c r="A82" s="124"/>
      <c r="B82" s="115"/>
      <c r="C82" s="3">
        <v>78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">
        <f t="shared" si="2"/>
        <v>0</v>
      </c>
      <c r="AJ82" s="38" t="e">
        <f t="shared" si="3"/>
        <v>#DIV/0!</v>
      </c>
      <c r="AK82" s="62"/>
      <c r="AL82" s="63"/>
    </row>
    <row r="83" spans="1:38" ht="15.75" thickBot="1">
      <c r="A83" s="124"/>
      <c r="B83" s="114"/>
      <c r="C83" s="40">
        <v>79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39">
        <f t="shared" si="2"/>
        <v>0</v>
      </c>
      <c r="AJ83" s="38" t="e">
        <f t="shared" si="3"/>
        <v>#DIV/0!</v>
      </c>
      <c r="AK83" s="104"/>
      <c r="AL83" s="63"/>
    </row>
    <row r="84" spans="1:38" ht="15.75" thickBot="1">
      <c r="A84" s="124"/>
      <c r="B84" s="113" t="s">
        <v>31</v>
      </c>
      <c r="C84" s="42">
        <v>80</v>
      </c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7">
        <f t="shared" si="2"/>
        <v>0</v>
      </c>
      <c r="AJ84" s="38" t="e">
        <f t="shared" si="3"/>
        <v>#DIV/0!</v>
      </c>
      <c r="AK84" s="60" t="e">
        <f>(AJ84+AJ85+AJ86+AJ87+AJ88+AJ89+AJ90)/7/2*100</f>
        <v>#DIV/0!</v>
      </c>
      <c r="AL84" s="63"/>
    </row>
    <row r="85" spans="1:38" ht="15.75" thickBot="1">
      <c r="A85" s="124"/>
      <c r="B85" s="115"/>
      <c r="C85" s="3">
        <v>81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2">
        <f t="shared" si="2"/>
        <v>0</v>
      </c>
      <c r="AJ85" s="38" t="e">
        <f t="shared" si="3"/>
        <v>#DIV/0!</v>
      </c>
      <c r="AK85" s="62"/>
      <c r="AL85" s="63"/>
    </row>
    <row r="86" spans="1:38" ht="15.75" thickBot="1">
      <c r="A86" s="124"/>
      <c r="B86" s="115"/>
      <c r="C86" s="3">
        <v>82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2">
        <f t="shared" si="2"/>
        <v>0</v>
      </c>
      <c r="AJ86" s="38" t="e">
        <f t="shared" si="3"/>
        <v>#DIV/0!</v>
      </c>
      <c r="AK86" s="62"/>
      <c r="AL86" s="63"/>
    </row>
    <row r="87" spans="1:38" ht="15.75" thickBot="1">
      <c r="A87" s="124"/>
      <c r="B87" s="115"/>
      <c r="C87" s="3">
        <v>83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">
        <f t="shared" si="2"/>
        <v>0</v>
      </c>
      <c r="AJ87" s="38" t="e">
        <f t="shared" si="3"/>
        <v>#DIV/0!</v>
      </c>
      <c r="AK87" s="62"/>
      <c r="AL87" s="63"/>
    </row>
    <row r="88" spans="1:38" ht="15.75" thickBot="1">
      <c r="A88" s="124"/>
      <c r="B88" s="115"/>
      <c r="C88" s="3">
        <v>84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2">
        <f t="shared" si="2"/>
        <v>0</v>
      </c>
      <c r="AJ88" s="38" t="e">
        <f t="shared" si="3"/>
        <v>#DIV/0!</v>
      </c>
      <c r="AK88" s="62"/>
      <c r="AL88" s="63"/>
    </row>
    <row r="89" spans="1:38" ht="15.75" thickBot="1">
      <c r="A89" s="124"/>
      <c r="B89" s="115"/>
      <c r="C89" s="3">
        <v>85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">
        <f t="shared" si="2"/>
        <v>0</v>
      </c>
      <c r="AJ89" s="38" t="e">
        <f t="shared" si="3"/>
        <v>#DIV/0!</v>
      </c>
      <c r="AK89" s="62"/>
      <c r="AL89" s="63"/>
    </row>
    <row r="90" spans="1:38" ht="15.75" thickBot="1">
      <c r="A90" s="124"/>
      <c r="B90" s="114"/>
      <c r="C90" s="40">
        <v>86</v>
      </c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9">
        <f t="shared" si="2"/>
        <v>0</v>
      </c>
      <c r="AJ90" s="38" t="e">
        <f t="shared" si="3"/>
        <v>#DIV/0!</v>
      </c>
      <c r="AK90" s="104"/>
      <c r="AL90" s="63"/>
    </row>
    <row r="91" spans="1:38" ht="15.75" thickBot="1">
      <c r="A91" s="124"/>
      <c r="B91" s="113" t="s">
        <v>32</v>
      </c>
      <c r="C91" s="42">
        <v>87</v>
      </c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7">
        <f t="shared" si="2"/>
        <v>0</v>
      </c>
      <c r="AJ91" s="38" t="e">
        <f t="shared" si="3"/>
        <v>#DIV/0!</v>
      </c>
      <c r="AK91" s="60" t="e">
        <f>(AJ91+AJ92)/2/2*100</f>
        <v>#DIV/0!</v>
      </c>
      <c r="AL91" s="63"/>
    </row>
    <row r="92" spans="1:38" ht="15.75" thickBot="1">
      <c r="A92" s="124"/>
      <c r="B92" s="114"/>
      <c r="C92" s="40">
        <v>88</v>
      </c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39">
        <f t="shared" si="2"/>
        <v>0</v>
      </c>
      <c r="AJ92" s="38" t="e">
        <f t="shared" si="3"/>
        <v>#DIV/0!</v>
      </c>
      <c r="AK92" s="104"/>
      <c r="AL92" s="63"/>
    </row>
    <row r="93" spans="1:38" ht="15" customHeight="1" thickBot="1">
      <c r="A93" s="124"/>
      <c r="B93" s="127" t="s">
        <v>33</v>
      </c>
      <c r="C93" s="42">
        <v>89</v>
      </c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7">
        <f t="shared" si="2"/>
        <v>0</v>
      </c>
      <c r="AJ93" s="38" t="e">
        <f t="shared" si="3"/>
        <v>#DIV/0!</v>
      </c>
      <c r="AK93" s="60" t="e">
        <f>(AJ93+AJ94)/2/2*100</f>
        <v>#DIV/0!</v>
      </c>
      <c r="AL93" s="63"/>
    </row>
    <row r="94" spans="1:38" ht="15" customHeight="1" thickBot="1">
      <c r="A94" s="125"/>
      <c r="B94" s="128"/>
      <c r="C94" s="40">
        <v>90</v>
      </c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39">
        <f t="shared" si="2"/>
        <v>0</v>
      </c>
      <c r="AJ94" s="38" t="e">
        <f t="shared" si="3"/>
        <v>#DIV/0!</v>
      </c>
      <c r="AK94" s="104"/>
      <c r="AL94" s="63"/>
    </row>
    <row r="95" spans="1:38" ht="15" customHeight="1" thickBot="1">
      <c r="A95" s="122"/>
      <c r="B95" s="123"/>
      <c r="C95" s="45">
        <v>91</v>
      </c>
      <c r="D95" s="42">
        <f aca="true" t="shared" si="4" ref="D95:AH95">(D41+D87+D93)/3</f>
        <v>0</v>
      </c>
      <c r="E95" s="42">
        <f t="shared" si="4"/>
        <v>0</v>
      </c>
      <c r="F95" s="42">
        <f t="shared" si="4"/>
        <v>0</v>
      </c>
      <c r="G95" s="42">
        <f t="shared" si="4"/>
        <v>0</v>
      </c>
      <c r="H95" s="42">
        <f t="shared" si="4"/>
        <v>0</v>
      </c>
      <c r="I95" s="42">
        <f t="shared" si="4"/>
        <v>0</v>
      </c>
      <c r="J95" s="42">
        <f t="shared" si="4"/>
        <v>0</v>
      </c>
      <c r="K95" s="42">
        <f t="shared" si="4"/>
        <v>0</v>
      </c>
      <c r="L95" s="42">
        <f t="shared" si="4"/>
        <v>0</v>
      </c>
      <c r="M95" s="42">
        <f t="shared" si="4"/>
        <v>0</v>
      </c>
      <c r="N95" s="42">
        <f t="shared" si="4"/>
        <v>0</v>
      </c>
      <c r="O95" s="42">
        <f t="shared" si="4"/>
        <v>0</v>
      </c>
      <c r="P95" s="42">
        <f t="shared" si="4"/>
        <v>0</v>
      </c>
      <c r="Q95" s="42">
        <f t="shared" si="4"/>
        <v>0</v>
      </c>
      <c r="R95" s="42">
        <f t="shared" si="4"/>
        <v>0</v>
      </c>
      <c r="S95" s="42">
        <f t="shared" si="4"/>
        <v>0</v>
      </c>
      <c r="T95" s="42">
        <f t="shared" si="4"/>
        <v>0</v>
      </c>
      <c r="U95" s="42">
        <f t="shared" si="4"/>
        <v>0</v>
      </c>
      <c r="V95" s="42">
        <f t="shared" si="4"/>
        <v>0</v>
      </c>
      <c r="W95" s="42">
        <f t="shared" si="4"/>
        <v>0</v>
      </c>
      <c r="X95" s="42">
        <f t="shared" si="4"/>
        <v>0</v>
      </c>
      <c r="Y95" s="42">
        <f t="shared" si="4"/>
        <v>0</v>
      </c>
      <c r="Z95" s="42">
        <f t="shared" si="4"/>
        <v>0</v>
      </c>
      <c r="AA95" s="42">
        <f t="shared" si="4"/>
        <v>0</v>
      </c>
      <c r="AB95" s="42">
        <f t="shared" si="4"/>
        <v>0</v>
      </c>
      <c r="AC95" s="42">
        <f t="shared" si="4"/>
        <v>0</v>
      </c>
      <c r="AD95" s="42">
        <f t="shared" si="4"/>
        <v>0</v>
      </c>
      <c r="AE95" s="42">
        <f t="shared" si="4"/>
        <v>0</v>
      </c>
      <c r="AF95" s="42">
        <f t="shared" si="4"/>
        <v>0</v>
      </c>
      <c r="AG95" s="42"/>
      <c r="AH95" s="42">
        <f t="shared" si="4"/>
        <v>0</v>
      </c>
      <c r="AI95" s="37">
        <f t="shared" si="2"/>
        <v>0</v>
      </c>
      <c r="AJ95" s="38">
        <f t="shared" si="3"/>
        <v>0</v>
      </c>
      <c r="AK95" s="60">
        <f>(AJ95+AJ96+AJ97)/3/2*100</f>
        <v>0</v>
      </c>
      <c r="AL95" s="63"/>
    </row>
    <row r="96" spans="1:38" ht="15" customHeight="1" thickBot="1">
      <c r="A96" s="124"/>
      <c r="B96" s="123"/>
      <c r="C96" s="46">
        <v>92</v>
      </c>
      <c r="D96" s="3">
        <f aca="true" t="shared" si="5" ref="D96:AH96">(D6+D42)/2</f>
        <v>0</v>
      </c>
      <c r="E96" s="3">
        <f t="shared" si="5"/>
        <v>0</v>
      </c>
      <c r="F96" s="3">
        <f t="shared" si="5"/>
        <v>0</v>
      </c>
      <c r="G96" s="3">
        <f t="shared" si="5"/>
        <v>0</v>
      </c>
      <c r="H96" s="3">
        <f t="shared" si="5"/>
        <v>0</v>
      </c>
      <c r="I96" s="3">
        <f t="shared" si="5"/>
        <v>0</v>
      </c>
      <c r="J96" s="3">
        <f t="shared" si="5"/>
        <v>0</v>
      </c>
      <c r="K96" s="3">
        <f t="shared" si="5"/>
        <v>0</v>
      </c>
      <c r="L96" s="3">
        <f t="shared" si="5"/>
        <v>0</v>
      </c>
      <c r="M96" s="3">
        <f t="shared" si="5"/>
        <v>0</v>
      </c>
      <c r="N96" s="3">
        <f t="shared" si="5"/>
        <v>0</v>
      </c>
      <c r="O96" s="3">
        <f t="shared" si="5"/>
        <v>0</v>
      </c>
      <c r="P96" s="3">
        <f t="shared" si="5"/>
        <v>0</v>
      </c>
      <c r="Q96" s="3">
        <f t="shared" si="5"/>
        <v>0</v>
      </c>
      <c r="R96" s="3">
        <f t="shared" si="5"/>
        <v>0</v>
      </c>
      <c r="S96" s="3">
        <f t="shared" si="5"/>
        <v>0</v>
      </c>
      <c r="T96" s="3">
        <f t="shared" si="5"/>
        <v>0</v>
      </c>
      <c r="U96" s="3">
        <f t="shared" si="5"/>
        <v>0</v>
      </c>
      <c r="V96" s="3">
        <f t="shared" si="5"/>
        <v>0</v>
      </c>
      <c r="W96" s="3">
        <f t="shared" si="5"/>
        <v>0</v>
      </c>
      <c r="X96" s="3">
        <f t="shared" si="5"/>
        <v>0</v>
      </c>
      <c r="Y96" s="3">
        <f t="shared" si="5"/>
        <v>0</v>
      </c>
      <c r="Z96" s="3">
        <f t="shared" si="5"/>
        <v>0</v>
      </c>
      <c r="AA96" s="3">
        <f t="shared" si="5"/>
        <v>0</v>
      </c>
      <c r="AB96" s="3">
        <f t="shared" si="5"/>
        <v>0</v>
      </c>
      <c r="AC96" s="3">
        <f t="shared" si="5"/>
        <v>0</v>
      </c>
      <c r="AD96" s="3">
        <f t="shared" si="5"/>
        <v>0</v>
      </c>
      <c r="AE96" s="3">
        <f t="shared" si="5"/>
        <v>0</v>
      </c>
      <c r="AF96" s="3">
        <f t="shared" si="5"/>
        <v>0</v>
      </c>
      <c r="AG96" s="3"/>
      <c r="AH96" s="3">
        <f t="shared" si="5"/>
        <v>0</v>
      </c>
      <c r="AI96" s="2">
        <f t="shared" si="2"/>
        <v>0</v>
      </c>
      <c r="AJ96" s="38">
        <f t="shared" si="3"/>
        <v>0</v>
      </c>
      <c r="AK96" s="62"/>
      <c r="AL96" s="63"/>
    </row>
    <row r="97" spans="1:38" ht="15" customHeight="1" thickBot="1">
      <c r="A97" s="125"/>
      <c r="B97" s="126"/>
      <c r="C97" s="47">
        <v>93</v>
      </c>
      <c r="D97" s="44">
        <f aca="true" t="shared" si="6" ref="D97:AH97">(D18+D40)/2</f>
        <v>0</v>
      </c>
      <c r="E97" s="44">
        <f t="shared" si="6"/>
        <v>0</v>
      </c>
      <c r="F97" s="44">
        <f t="shared" si="6"/>
        <v>0</v>
      </c>
      <c r="G97" s="44">
        <f t="shared" si="6"/>
        <v>0</v>
      </c>
      <c r="H97" s="44">
        <f t="shared" si="6"/>
        <v>0</v>
      </c>
      <c r="I97" s="44">
        <f t="shared" si="6"/>
        <v>0</v>
      </c>
      <c r="J97" s="44">
        <f t="shared" si="6"/>
        <v>0</v>
      </c>
      <c r="K97" s="44">
        <f t="shared" si="6"/>
        <v>0</v>
      </c>
      <c r="L97" s="44">
        <f t="shared" si="6"/>
        <v>0</v>
      </c>
      <c r="M97" s="44">
        <f t="shared" si="6"/>
        <v>0</v>
      </c>
      <c r="N97" s="44">
        <f t="shared" si="6"/>
        <v>0</v>
      </c>
      <c r="O97" s="44">
        <f t="shared" si="6"/>
        <v>0</v>
      </c>
      <c r="P97" s="44">
        <f t="shared" si="6"/>
        <v>0</v>
      </c>
      <c r="Q97" s="44">
        <f t="shared" si="6"/>
        <v>0</v>
      </c>
      <c r="R97" s="44">
        <f t="shared" si="6"/>
        <v>0</v>
      </c>
      <c r="S97" s="44">
        <f t="shared" si="6"/>
        <v>0</v>
      </c>
      <c r="T97" s="44">
        <f t="shared" si="6"/>
        <v>0</v>
      </c>
      <c r="U97" s="44">
        <f t="shared" si="6"/>
        <v>0</v>
      </c>
      <c r="V97" s="44">
        <f t="shared" si="6"/>
        <v>0</v>
      </c>
      <c r="W97" s="44">
        <f t="shared" si="6"/>
        <v>0</v>
      </c>
      <c r="X97" s="44">
        <f t="shared" si="6"/>
        <v>0</v>
      </c>
      <c r="Y97" s="44">
        <f t="shared" si="6"/>
        <v>0</v>
      </c>
      <c r="Z97" s="44">
        <f t="shared" si="6"/>
        <v>0</v>
      </c>
      <c r="AA97" s="44">
        <f t="shared" si="6"/>
        <v>0</v>
      </c>
      <c r="AB97" s="44">
        <f t="shared" si="6"/>
        <v>0</v>
      </c>
      <c r="AC97" s="44">
        <f t="shared" si="6"/>
        <v>0</v>
      </c>
      <c r="AD97" s="44">
        <f t="shared" si="6"/>
        <v>0</v>
      </c>
      <c r="AE97" s="44">
        <f t="shared" si="6"/>
        <v>0</v>
      </c>
      <c r="AF97" s="44">
        <f t="shared" si="6"/>
        <v>0</v>
      </c>
      <c r="AG97" s="44"/>
      <c r="AH97" s="44">
        <f t="shared" si="6"/>
        <v>0</v>
      </c>
      <c r="AI97" s="35">
        <f t="shared" si="2"/>
        <v>0</v>
      </c>
      <c r="AJ97" s="38">
        <f t="shared" si="3"/>
        <v>0</v>
      </c>
      <c r="AK97" s="64"/>
      <c r="AL97" s="65"/>
    </row>
    <row r="98" spans="1:38" ht="15" customHeight="1">
      <c r="A98" s="33" t="s">
        <v>57</v>
      </c>
      <c r="B98" s="49"/>
      <c r="C98" s="50"/>
      <c r="D98" s="3">
        <f aca="true" t="shared" si="7" ref="D98:AI98">SUM(D5:D97)</f>
        <v>0</v>
      </c>
      <c r="E98" s="3">
        <f t="shared" si="7"/>
        <v>0</v>
      </c>
      <c r="F98" s="3">
        <f t="shared" si="7"/>
        <v>0</v>
      </c>
      <c r="G98" s="3">
        <f t="shared" si="7"/>
        <v>0</v>
      </c>
      <c r="H98" s="3">
        <f t="shared" si="7"/>
        <v>0</v>
      </c>
      <c r="I98" s="3">
        <f t="shared" si="7"/>
        <v>0</v>
      </c>
      <c r="J98" s="3">
        <f t="shared" si="7"/>
        <v>0</v>
      </c>
      <c r="K98" s="3">
        <f t="shared" si="7"/>
        <v>0</v>
      </c>
      <c r="L98" s="3">
        <f t="shared" si="7"/>
        <v>0</v>
      </c>
      <c r="M98" s="3">
        <f t="shared" si="7"/>
        <v>0</v>
      </c>
      <c r="N98" s="3">
        <f t="shared" si="7"/>
        <v>0</v>
      </c>
      <c r="O98" s="3">
        <f t="shared" si="7"/>
        <v>0</v>
      </c>
      <c r="P98" s="3">
        <f t="shared" si="7"/>
        <v>0</v>
      </c>
      <c r="Q98" s="3">
        <f t="shared" si="7"/>
        <v>0</v>
      </c>
      <c r="R98" s="3">
        <f t="shared" si="7"/>
        <v>0</v>
      </c>
      <c r="S98" s="3">
        <f t="shared" si="7"/>
        <v>0</v>
      </c>
      <c r="T98" s="3">
        <f t="shared" si="7"/>
        <v>0</v>
      </c>
      <c r="U98" s="3">
        <f t="shared" si="7"/>
        <v>0</v>
      </c>
      <c r="V98" s="3">
        <f t="shared" si="7"/>
        <v>0</v>
      </c>
      <c r="W98" s="3">
        <f t="shared" si="7"/>
        <v>0</v>
      </c>
      <c r="X98" s="3">
        <f t="shared" si="7"/>
        <v>0</v>
      </c>
      <c r="Y98" s="3">
        <f t="shared" si="7"/>
        <v>0</v>
      </c>
      <c r="Z98" s="3">
        <f t="shared" si="7"/>
        <v>0</v>
      </c>
      <c r="AA98" s="3">
        <f t="shared" si="7"/>
        <v>0</v>
      </c>
      <c r="AB98" s="3">
        <f t="shared" si="7"/>
        <v>0</v>
      </c>
      <c r="AC98" s="3">
        <f t="shared" si="7"/>
        <v>0</v>
      </c>
      <c r="AD98" s="3">
        <f t="shared" si="7"/>
        <v>0</v>
      </c>
      <c r="AE98" s="3">
        <f t="shared" si="7"/>
        <v>0</v>
      </c>
      <c r="AF98" s="3">
        <f t="shared" si="7"/>
        <v>0</v>
      </c>
      <c r="AG98" s="3"/>
      <c r="AH98" s="3">
        <f t="shared" si="7"/>
        <v>0</v>
      </c>
      <c r="AI98" s="3">
        <f t="shared" si="7"/>
        <v>0</v>
      </c>
      <c r="AJ98" s="3"/>
      <c r="AK98" s="53"/>
      <c r="AL98" s="51"/>
    </row>
    <row r="99" spans="1:38" ht="15" customHeight="1">
      <c r="A99" s="33" t="s">
        <v>58</v>
      </c>
      <c r="B99" s="49"/>
      <c r="C99" s="50"/>
      <c r="D99" s="105">
        <f>D98/186</f>
        <v>0</v>
      </c>
      <c r="E99" s="105">
        <f aca="true" t="shared" si="8" ref="E99:AH99">E98/186</f>
        <v>0</v>
      </c>
      <c r="F99" s="105">
        <f t="shared" si="8"/>
        <v>0</v>
      </c>
      <c r="G99" s="105">
        <f t="shared" si="8"/>
        <v>0</v>
      </c>
      <c r="H99" s="105">
        <f t="shared" si="8"/>
        <v>0</v>
      </c>
      <c r="I99" s="105">
        <f t="shared" si="8"/>
        <v>0</v>
      </c>
      <c r="J99" s="105">
        <f t="shared" si="8"/>
        <v>0</v>
      </c>
      <c r="K99" s="105">
        <f t="shared" si="8"/>
        <v>0</v>
      </c>
      <c r="L99" s="105">
        <f t="shared" si="8"/>
        <v>0</v>
      </c>
      <c r="M99" s="105">
        <f t="shared" si="8"/>
        <v>0</v>
      </c>
      <c r="N99" s="105">
        <f t="shared" si="8"/>
        <v>0</v>
      </c>
      <c r="O99" s="105">
        <f t="shared" si="8"/>
        <v>0</v>
      </c>
      <c r="P99" s="105">
        <f t="shared" si="8"/>
        <v>0</v>
      </c>
      <c r="Q99" s="105">
        <f t="shared" si="8"/>
        <v>0</v>
      </c>
      <c r="R99" s="105">
        <f t="shared" si="8"/>
        <v>0</v>
      </c>
      <c r="S99" s="105">
        <f t="shared" si="8"/>
        <v>0</v>
      </c>
      <c r="T99" s="105">
        <f t="shared" si="8"/>
        <v>0</v>
      </c>
      <c r="U99" s="105">
        <f t="shared" si="8"/>
        <v>0</v>
      </c>
      <c r="V99" s="105">
        <f t="shared" si="8"/>
        <v>0</v>
      </c>
      <c r="W99" s="105">
        <f t="shared" si="8"/>
        <v>0</v>
      </c>
      <c r="X99" s="105">
        <f t="shared" si="8"/>
        <v>0</v>
      </c>
      <c r="Y99" s="105">
        <f t="shared" si="8"/>
        <v>0</v>
      </c>
      <c r="Z99" s="105">
        <f t="shared" si="8"/>
        <v>0</v>
      </c>
      <c r="AA99" s="105">
        <f t="shared" si="8"/>
        <v>0</v>
      </c>
      <c r="AB99" s="105">
        <f t="shared" si="8"/>
        <v>0</v>
      </c>
      <c r="AC99" s="105">
        <f t="shared" si="8"/>
        <v>0</v>
      </c>
      <c r="AD99" s="105">
        <f t="shared" si="8"/>
        <v>0</v>
      </c>
      <c r="AE99" s="105">
        <f t="shared" si="8"/>
        <v>0</v>
      </c>
      <c r="AF99" s="105">
        <f t="shared" si="8"/>
        <v>0</v>
      </c>
      <c r="AG99" s="105"/>
      <c r="AH99" s="105">
        <f t="shared" si="8"/>
        <v>0</v>
      </c>
      <c r="AI99" s="3"/>
      <c r="AJ99" s="3"/>
      <c r="AK99" s="53"/>
      <c r="AL99" s="51"/>
    </row>
    <row r="100" spans="1:38" ht="15">
      <c r="A100" s="111" t="s">
        <v>62</v>
      </c>
      <c r="B100" s="111"/>
      <c r="C100" s="112"/>
      <c r="D100" s="3">
        <f>D98/186*100</f>
        <v>0</v>
      </c>
      <c r="E100" s="3">
        <f aca="true" t="shared" si="9" ref="E100:AH100">E98/186*100</f>
        <v>0</v>
      </c>
      <c r="F100" s="3">
        <f t="shared" si="9"/>
        <v>0</v>
      </c>
      <c r="G100" s="3">
        <f t="shared" si="9"/>
        <v>0</v>
      </c>
      <c r="H100" s="3">
        <f t="shared" si="9"/>
        <v>0</v>
      </c>
      <c r="I100" s="3">
        <f t="shared" si="9"/>
        <v>0</v>
      </c>
      <c r="J100" s="3">
        <f t="shared" si="9"/>
        <v>0</v>
      </c>
      <c r="K100" s="3">
        <f t="shared" si="9"/>
        <v>0</v>
      </c>
      <c r="L100" s="3">
        <f t="shared" si="9"/>
        <v>0</v>
      </c>
      <c r="M100" s="3">
        <f t="shared" si="9"/>
        <v>0</v>
      </c>
      <c r="N100" s="3">
        <f t="shared" si="9"/>
        <v>0</v>
      </c>
      <c r="O100" s="3">
        <f t="shared" si="9"/>
        <v>0</v>
      </c>
      <c r="P100" s="3">
        <f t="shared" si="9"/>
        <v>0</v>
      </c>
      <c r="Q100" s="3">
        <f t="shared" si="9"/>
        <v>0</v>
      </c>
      <c r="R100" s="3">
        <f t="shared" si="9"/>
        <v>0</v>
      </c>
      <c r="S100" s="3">
        <f t="shared" si="9"/>
        <v>0</v>
      </c>
      <c r="T100" s="3">
        <f t="shared" si="9"/>
        <v>0</v>
      </c>
      <c r="U100" s="3">
        <f t="shared" si="9"/>
        <v>0</v>
      </c>
      <c r="V100" s="3">
        <f t="shared" si="9"/>
        <v>0</v>
      </c>
      <c r="W100" s="3">
        <f t="shared" si="9"/>
        <v>0</v>
      </c>
      <c r="X100" s="3">
        <f t="shared" si="9"/>
        <v>0</v>
      </c>
      <c r="Y100" s="3">
        <f t="shared" si="9"/>
        <v>0</v>
      </c>
      <c r="Z100" s="3">
        <f t="shared" si="9"/>
        <v>0</v>
      </c>
      <c r="AA100" s="3">
        <f t="shared" si="9"/>
        <v>0</v>
      </c>
      <c r="AB100" s="3">
        <f t="shared" si="9"/>
        <v>0</v>
      </c>
      <c r="AC100" s="3">
        <f t="shared" si="9"/>
        <v>0</v>
      </c>
      <c r="AD100" s="3">
        <f t="shared" si="9"/>
        <v>0</v>
      </c>
      <c r="AE100" s="3">
        <f t="shared" si="9"/>
        <v>0</v>
      </c>
      <c r="AF100" s="3">
        <f t="shared" si="9"/>
        <v>0</v>
      </c>
      <c r="AG100" s="3"/>
      <c r="AH100" s="3">
        <f t="shared" si="9"/>
        <v>0</v>
      </c>
      <c r="AI100" s="2"/>
      <c r="AJ100" s="34"/>
      <c r="AK100" s="34"/>
      <c r="AL100" s="52"/>
    </row>
    <row r="101" spans="1:2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</sheetData>
  <sheetProtection/>
  <mergeCells count="26">
    <mergeCell ref="B93:B94"/>
    <mergeCell ref="A95:B97"/>
    <mergeCell ref="A100:C100"/>
    <mergeCell ref="B80:B83"/>
    <mergeCell ref="B84:B90"/>
    <mergeCell ref="B91:B92"/>
    <mergeCell ref="A1:O1"/>
    <mergeCell ref="A3:C4"/>
    <mergeCell ref="B74:B75"/>
    <mergeCell ref="B76:B79"/>
    <mergeCell ref="A35:B39"/>
    <mergeCell ref="A40:B45"/>
    <mergeCell ref="A46:A94"/>
    <mergeCell ref="B46:B55"/>
    <mergeCell ref="B56:B59"/>
    <mergeCell ref="B60:B61"/>
    <mergeCell ref="AI3:AI4"/>
    <mergeCell ref="AJ3:AJ4"/>
    <mergeCell ref="AK3:AL4"/>
    <mergeCell ref="B72:B73"/>
    <mergeCell ref="A13:B20"/>
    <mergeCell ref="A21:B28"/>
    <mergeCell ref="A29:B34"/>
    <mergeCell ref="A5:B12"/>
    <mergeCell ref="B62:B68"/>
    <mergeCell ref="B69:B71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7">
      <selection activeCell="D34" sqref="D34"/>
    </sheetView>
  </sheetViews>
  <sheetFormatPr defaultColWidth="9.140625" defaultRowHeight="15"/>
  <cols>
    <col min="1" max="1" width="4.7109375" style="0" customWidth="1"/>
    <col min="2" max="2" width="35.7109375" style="0" customWidth="1"/>
    <col min="3" max="4" width="17.421875" style="0" customWidth="1"/>
    <col min="5" max="5" width="8.00390625" style="0" customWidth="1"/>
    <col min="6" max="6" width="5.00390625" style="0" customWidth="1"/>
  </cols>
  <sheetData>
    <row r="1" spans="1:6" ht="30">
      <c r="A1" s="5"/>
      <c r="B1" s="5" t="s">
        <v>14</v>
      </c>
      <c r="C1" s="6" t="s">
        <v>15</v>
      </c>
      <c r="D1" s="6" t="s">
        <v>16</v>
      </c>
      <c r="E1" s="155" t="s">
        <v>17</v>
      </c>
      <c r="F1" s="156"/>
    </row>
    <row r="2" spans="1:6" ht="15">
      <c r="A2" s="7">
        <v>1</v>
      </c>
      <c r="B2" s="7">
        <f>'начало года'!D3</f>
        <v>0</v>
      </c>
      <c r="C2" s="8">
        <f>'начало года'!D100</f>
        <v>0</v>
      </c>
      <c r="D2" s="8">
        <f>'конец года'!D100</f>
        <v>0</v>
      </c>
      <c r="E2" s="9">
        <f aca="true" t="shared" si="0" ref="E2:E27">IF(OR(C2="-",D2="-"),"-",D2-C2)</f>
        <v>0</v>
      </c>
      <c r="F2" s="10" t="s">
        <v>18</v>
      </c>
    </row>
    <row r="3" spans="1:6" ht="15">
      <c r="A3" s="7">
        <v>2</v>
      </c>
      <c r="B3" s="7">
        <f>'начало года'!E3</f>
        <v>0</v>
      </c>
      <c r="C3" s="8">
        <f>'начало года'!E100</f>
        <v>0</v>
      </c>
      <c r="D3" s="8">
        <f>'конец года'!E100</f>
        <v>0</v>
      </c>
      <c r="E3" s="9">
        <f t="shared" si="0"/>
        <v>0</v>
      </c>
      <c r="F3" s="10" t="s">
        <v>18</v>
      </c>
    </row>
    <row r="4" spans="1:6" ht="15">
      <c r="A4" s="7">
        <v>3</v>
      </c>
      <c r="B4" s="7">
        <f>'начало года'!F3</f>
        <v>0</v>
      </c>
      <c r="C4" s="8">
        <f>'начало года'!F100</f>
        <v>0</v>
      </c>
      <c r="D4" s="8">
        <f>'конец года'!F100</f>
        <v>0</v>
      </c>
      <c r="E4" s="9">
        <f t="shared" si="0"/>
        <v>0</v>
      </c>
      <c r="F4" s="10" t="s">
        <v>18</v>
      </c>
    </row>
    <row r="5" spans="1:6" ht="15">
      <c r="A5" s="7">
        <v>4</v>
      </c>
      <c r="B5" s="7">
        <f>'начало года'!G3</f>
        <v>0</v>
      </c>
      <c r="C5" s="8">
        <f>'начало года'!G100</f>
        <v>0</v>
      </c>
      <c r="D5" s="8">
        <f>'конец года'!G100</f>
        <v>0</v>
      </c>
      <c r="E5" s="9">
        <f t="shared" si="0"/>
        <v>0</v>
      </c>
      <c r="F5" s="10" t="s">
        <v>18</v>
      </c>
    </row>
    <row r="6" spans="1:6" ht="15">
      <c r="A6" s="7">
        <v>5</v>
      </c>
      <c r="B6" s="7">
        <f>'начало года'!H3</f>
        <v>0</v>
      </c>
      <c r="C6" s="8">
        <f>'начало года'!H100</f>
        <v>0</v>
      </c>
      <c r="D6" s="8">
        <f>'конец года'!H100</f>
        <v>0</v>
      </c>
      <c r="E6" s="9">
        <f t="shared" si="0"/>
        <v>0</v>
      </c>
      <c r="F6" s="10" t="s">
        <v>18</v>
      </c>
    </row>
    <row r="7" spans="1:6" ht="15">
      <c r="A7" s="7">
        <v>6</v>
      </c>
      <c r="B7" s="7">
        <f>'начало года'!I3</f>
        <v>0</v>
      </c>
      <c r="C7" s="8">
        <f>'начало года'!I100</f>
        <v>0</v>
      </c>
      <c r="D7" s="8">
        <f>'конец года'!I100</f>
        <v>0</v>
      </c>
      <c r="E7" s="9">
        <f t="shared" si="0"/>
        <v>0</v>
      </c>
      <c r="F7" s="10" t="s">
        <v>18</v>
      </c>
    </row>
    <row r="8" spans="1:6" ht="15">
      <c r="A8" s="7">
        <v>7</v>
      </c>
      <c r="B8" s="7">
        <f>'начало года'!J3</f>
        <v>0</v>
      </c>
      <c r="C8" s="8">
        <f>'начало года'!J100</f>
        <v>0</v>
      </c>
      <c r="D8" s="8">
        <f>'конец года'!J100</f>
        <v>0</v>
      </c>
      <c r="E8" s="9">
        <f t="shared" si="0"/>
        <v>0</v>
      </c>
      <c r="F8" s="10" t="s">
        <v>18</v>
      </c>
    </row>
    <row r="9" spans="1:6" ht="15">
      <c r="A9" s="7">
        <v>8</v>
      </c>
      <c r="B9" s="7">
        <f>'начало года'!K3</f>
        <v>0</v>
      </c>
      <c r="C9" s="8">
        <f>'начало года'!K100</f>
        <v>0</v>
      </c>
      <c r="D9" s="8">
        <f>'конец года'!K100</f>
        <v>0</v>
      </c>
      <c r="E9" s="9">
        <f t="shared" si="0"/>
        <v>0</v>
      </c>
      <c r="F9" s="10" t="s">
        <v>18</v>
      </c>
    </row>
    <row r="10" spans="1:6" ht="15">
      <c r="A10" s="7">
        <v>9</v>
      </c>
      <c r="B10" s="7">
        <f>'начало года'!L3</f>
        <v>0</v>
      </c>
      <c r="C10" s="8">
        <f>'начало года'!L100</f>
        <v>0</v>
      </c>
      <c r="D10" s="8">
        <f>'конец года'!L100</f>
        <v>0</v>
      </c>
      <c r="E10" s="9">
        <f t="shared" si="0"/>
        <v>0</v>
      </c>
      <c r="F10" s="10" t="s">
        <v>18</v>
      </c>
    </row>
    <row r="11" spans="1:6" ht="15">
      <c r="A11" s="7">
        <v>10</v>
      </c>
      <c r="B11" s="7">
        <f>'начало года'!M3</f>
        <v>0</v>
      </c>
      <c r="C11" s="8">
        <f>'начало года'!M100</f>
        <v>0</v>
      </c>
      <c r="D11" s="8">
        <f>'конец года'!M100</f>
        <v>0</v>
      </c>
      <c r="E11" s="9">
        <f t="shared" si="0"/>
        <v>0</v>
      </c>
      <c r="F11" s="10" t="s">
        <v>18</v>
      </c>
    </row>
    <row r="12" spans="1:6" ht="15">
      <c r="A12" s="7">
        <v>11</v>
      </c>
      <c r="B12" s="7">
        <f>'начало года'!N3</f>
        <v>0</v>
      </c>
      <c r="C12" s="8">
        <f>'начало года'!N100</f>
        <v>0</v>
      </c>
      <c r="D12" s="8">
        <f>'конец года'!N100</f>
        <v>0</v>
      </c>
      <c r="E12" s="9">
        <f t="shared" si="0"/>
        <v>0</v>
      </c>
      <c r="F12" s="10" t="s">
        <v>18</v>
      </c>
    </row>
    <row r="13" spans="1:6" ht="15">
      <c r="A13" s="7">
        <v>12</v>
      </c>
      <c r="B13" s="7">
        <f>'начало года'!O3</f>
        <v>0</v>
      </c>
      <c r="C13" s="8">
        <f>'начало года'!O100</f>
        <v>0</v>
      </c>
      <c r="D13" s="8">
        <f>'конец года'!O100</f>
        <v>0</v>
      </c>
      <c r="E13" s="9">
        <f t="shared" si="0"/>
        <v>0</v>
      </c>
      <c r="F13" s="10" t="s">
        <v>18</v>
      </c>
    </row>
    <row r="14" spans="1:6" ht="15">
      <c r="A14" s="7">
        <v>13</v>
      </c>
      <c r="B14" s="7">
        <f>'начало года'!P3</f>
        <v>0</v>
      </c>
      <c r="C14" s="8">
        <f>'начало года'!P100</f>
        <v>0</v>
      </c>
      <c r="D14" s="8">
        <f>'конец года'!P100</f>
        <v>0</v>
      </c>
      <c r="E14" s="9">
        <f t="shared" si="0"/>
        <v>0</v>
      </c>
      <c r="F14" s="10" t="s">
        <v>18</v>
      </c>
    </row>
    <row r="15" spans="1:6" ht="15">
      <c r="A15" s="7">
        <v>14</v>
      </c>
      <c r="B15" s="7">
        <f>'начало года'!Q3</f>
        <v>0</v>
      </c>
      <c r="C15" s="8">
        <f>'начало года'!Q100</f>
        <v>0</v>
      </c>
      <c r="D15" s="8">
        <f>'конец года'!Q100</f>
        <v>0</v>
      </c>
      <c r="E15" s="9">
        <f t="shared" si="0"/>
        <v>0</v>
      </c>
      <c r="F15" s="10" t="s">
        <v>18</v>
      </c>
    </row>
    <row r="16" spans="1:6" ht="15">
      <c r="A16" s="7">
        <v>15</v>
      </c>
      <c r="B16" s="7">
        <f>'начало года'!R3</f>
        <v>0</v>
      </c>
      <c r="C16" s="8">
        <f>'начало года'!R100</f>
        <v>0</v>
      </c>
      <c r="D16" s="8">
        <f>'конец года'!R100</f>
        <v>0</v>
      </c>
      <c r="E16" s="9">
        <f t="shared" si="0"/>
        <v>0</v>
      </c>
      <c r="F16" s="10" t="s">
        <v>18</v>
      </c>
    </row>
    <row r="17" spans="1:6" ht="15">
      <c r="A17" s="7">
        <v>16</v>
      </c>
      <c r="B17" s="7">
        <f>'начало года'!S3</f>
        <v>0</v>
      </c>
      <c r="C17" s="8">
        <f>'начало года'!S100</f>
        <v>0</v>
      </c>
      <c r="D17" s="8">
        <f>'конец года'!S100</f>
        <v>0</v>
      </c>
      <c r="E17" s="9">
        <f t="shared" si="0"/>
        <v>0</v>
      </c>
      <c r="F17" s="10" t="s">
        <v>18</v>
      </c>
    </row>
    <row r="18" spans="1:6" ht="15">
      <c r="A18" s="7">
        <v>17</v>
      </c>
      <c r="B18" s="7">
        <f>'начало года'!T3</f>
        <v>0</v>
      </c>
      <c r="C18" s="8">
        <f>'начало года'!T100</f>
        <v>0</v>
      </c>
      <c r="D18" s="8">
        <f>'конец года'!T100</f>
        <v>0</v>
      </c>
      <c r="E18" s="9">
        <f t="shared" si="0"/>
        <v>0</v>
      </c>
      <c r="F18" s="10" t="s">
        <v>18</v>
      </c>
    </row>
    <row r="19" spans="1:6" ht="15">
      <c r="A19" s="7">
        <v>18</v>
      </c>
      <c r="B19" s="7">
        <f>'начало года'!U3</f>
        <v>0</v>
      </c>
      <c r="C19" s="8">
        <f>'начало года'!U100</f>
        <v>0</v>
      </c>
      <c r="D19" s="8">
        <f>'конец года'!U100</f>
        <v>0</v>
      </c>
      <c r="E19" s="9">
        <f t="shared" si="0"/>
        <v>0</v>
      </c>
      <c r="F19" s="10" t="s">
        <v>18</v>
      </c>
    </row>
    <row r="20" spans="1:6" ht="15">
      <c r="A20" s="7">
        <v>19</v>
      </c>
      <c r="B20" s="7">
        <f>'начало года'!V3</f>
        <v>0</v>
      </c>
      <c r="C20" s="8">
        <f>'начало года'!V100</f>
        <v>0</v>
      </c>
      <c r="D20" s="8">
        <f>'конец года'!V100</f>
        <v>0</v>
      </c>
      <c r="E20" s="9">
        <f t="shared" si="0"/>
        <v>0</v>
      </c>
      <c r="F20" s="10" t="s">
        <v>18</v>
      </c>
    </row>
    <row r="21" spans="1:6" ht="15">
      <c r="A21" s="7">
        <v>20</v>
      </c>
      <c r="B21" s="7">
        <f>'начало года'!W3</f>
        <v>0</v>
      </c>
      <c r="C21" s="8">
        <f>'начало года'!W100</f>
        <v>0</v>
      </c>
      <c r="D21" s="8">
        <f>'конец года'!W100</f>
        <v>0</v>
      </c>
      <c r="E21" s="9">
        <f t="shared" si="0"/>
        <v>0</v>
      </c>
      <c r="F21" s="10" t="s">
        <v>18</v>
      </c>
    </row>
    <row r="22" spans="1:6" ht="15">
      <c r="A22" s="7">
        <v>21</v>
      </c>
      <c r="B22" s="7">
        <f>'начало года'!X3</f>
        <v>0</v>
      </c>
      <c r="C22" s="8">
        <f>'начало года'!X100</f>
        <v>0</v>
      </c>
      <c r="D22" s="8">
        <f>'конец года'!X100</f>
        <v>0</v>
      </c>
      <c r="E22" s="9">
        <f t="shared" si="0"/>
        <v>0</v>
      </c>
      <c r="F22" s="10" t="s">
        <v>18</v>
      </c>
    </row>
    <row r="23" spans="1:6" ht="15">
      <c r="A23" s="7">
        <v>22</v>
      </c>
      <c r="B23" s="7">
        <f>'начало года'!Y3</f>
        <v>0</v>
      </c>
      <c r="C23" s="8">
        <f>'начало года'!Y100</f>
        <v>0</v>
      </c>
      <c r="D23" s="8">
        <f>'конец года'!Y100</f>
        <v>0</v>
      </c>
      <c r="E23" s="9">
        <f t="shared" si="0"/>
        <v>0</v>
      </c>
      <c r="F23" s="10" t="s">
        <v>18</v>
      </c>
    </row>
    <row r="24" spans="1:6" ht="15">
      <c r="A24" s="7">
        <v>23</v>
      </c>
      <c r="B24" s="7">
        <f>'начало года'!Z3</f>
        <v>0</v>
      </c>
      <c r="C24" s="8">
        <f>'начало года'!Z100</f>
        <v>0</v>
      </c>
      <c r="D24" s="8">
        <f>'конец года'!Z100</f>
        <v>0</v>
      </c>
      <c r="E24" s="9">
        <f t="shared" si="0"/>
        <v>0</v>
      </c>
      <c r="F24" s="10" t="s">
        <v>18</v>
      </c>
    </row>
    <row r="25" spans="1:6" ht="15">
      <c r="A25" s="7">
        <v>24</v>
      </c>
      <c r="B25" s="7">
        <f>'начало года'!AA3</f>
        <v>0</v>
      </c>
      <c r="C25" s="8">
        <f>'начало года'!AA100</f>
        <v>0</v>
      </c>
      <c r="D25" s="8">
        <f>'конец года'!AA100</f>
        <v>0</v>
      </c>
      <c r="E25" s="9">
        <f t="shared" si="0"/>
        <v>0</v>
      </c>
      <c r="F25" s="10" t="s">
        <v>18</v>
      </c>
    </row>
    <row r="26" spans="1:6" ht="15">
      <c r="A26" s="7">
        <v>25</v>
      </c>
      <c r="B26" s="7">
        <f>'начало года'!AB3</f>
        <v>0</v>
      </c>
      <c r="C26" s="8">
        <f>'начало года'!AB100</f>
        <v>0</v>
      </c>
      <c r="D26" s="8">
        <f>'конец года'!AB100</f>
        <v>0</v>
      </c>
      <c r="E26" s="9">
        <f t="shared" si="0"/>
        <v>0</v>
      </c>
      <c r="F26" s="10" t="s">
        <v>18</v>
      </c>
    </row>
    <row r="27" spans="1:6" ht="15">
      <c r="A27" s="7">
        <v>26</v>
      </c>
      <c r="B27" s="7">
        <f>'начало года'!AH3</f>
        <v>0</v>
      </c>
      <c r="C27" s="8">
        <f>'начало года'!AH100</f>
        <v>0</v>
      </c>
      <c r="D27" s="8">
        <f>'конец года'!AC100</f>
        <v>0</v>
      </c>
      <c r="E27" s="9">
        <f t="shared" si="0"/>
        <v>0</v>
      </c>
      <c r="F27" s="10" t="s">
        <v>18</v>
      </c>
    </row>
    <row r="28" spans="1:6" ht="15">
      <c r="A28" s="7"/>
      <c r="B28" s="157" t="s">
        <v>19</v>
      </c>
      <c r="C28" s="157"/>
      <c r="D28" s="157"/>
      <c r="E28" s="9">
        <f>AVERAGE(E2:E27)</f>
        <v>0</v>
      </c>
      <c r="F28" s="10" t="s">
        <v>18</v>
      </c>
    </row>
    <row r="29" spans="1:6" ht="15">
      <c r="A29" s="11"/>
      <c r="B29" s="11"/>
      <c r="C29" s="12"/>
      <c r="D29" s="12"/>
      <c r="E29" s="12"/>
      <c r="F29" s="13"/>
    </row>
    <row r="30" spans="1:6" ht="15">
      <c r="A30" s="158" t="s">
        <v>21</v>
      </c>
      <c r="B30" s="158"/>
      <c r="C30" s="158"/>
      <c r="D30" s="158"/>
      <c r="E30" s="158"/>
      <c r="F30" s="158"/>
    </row>
    <row r="31" spans="1:6" ht="36" customHeight="1">
      <c r="A31" s="18"/>
      <c r="B31" s="19"/>
      <c r="C31" s="16" t="str">
        <f>'[1]6-й год начало года'!AJ4</f>
        <v>Среднее значение по строке</v>
      </c>
      <c r="D31" s="16" t="str">
        <f>'[1]6-й год конец года'!AJ4</f>
        <v>Среднее значение по строке</v>
      </c>
      <c r="E31" s="9" t="e">
        <f aca="true" t="shared" si="1" ref="E31:E39">D31-C31</f>
        <v>#VALUE!</v>
      </c>
      <c r="F31" s="10" t="s">
        <v>18</v>
      </c>
    </row>
    <row r="32" spans="1:6" ht="115.5">
      <c r="A32" s="18">
        <v>1</v>
      </c>
      <c r="B32" s="54" t="s">
        <v>1</v>
      </c>
      <c r="C32" s="55">
        <f>'начало года'!AK5</f>
        <v>0</v>
      </c>
      <c r="D32" s="55" t="e">
        <f>'конец года'!AK5</f>
        <v>#DIV/0!</v>
      </c>
      <c r="E32" s="56" t="e">
        <f t="shared" si="1"/>
        <v>#DIV/0!</v>
      </c>
      <c r="F32" s="57" t="s">
        <v>18</v>
      </c>
    </row>
    <row r="33" spans="1:6" ht="89.25" customHeight="1">
      <c r="A33" s="18">
        <v>2</v>
      </c>
      <c r="B33" s="54" t="s">
        <v>2</v>
      </c>
      <c r="C33" s="55">
        <f>'начало года'!AK13</f>
        <v>0</v>
      </c>
      <c r="D33" s="55" t="e">
        <f>'конец года'!AK13</f>
        <v>#DIV/0!</v>
      </c>
      <c r="E33" s="56" t="e">
        <f t="shared" si="1"/>
        <v>#DIV/0!</v>
      </c>
      <c r="F33" s="57" t="s">
        <v>18</v>
      </c>
    </row>
    <row r="34" spans="1:6" ht="93.75" customHeight="1">
      <c r="A34" s="18">
        <v>3</v>
      </c>
      <c r="B34" s="19" t="s">
        <v>59</v>
      </c>
      <c r="C34" s="55">
        <f>'начало года'!AK21</f>
        <v>0</v>
      </c>
      <c r="D34" s="55" t="e">
        <f>'конец года'!AK21</f>
        <v>#DIV/0!</v>
      </c>
      <c r="E34" s="56" t="e">
        <f t="shared" si="1"/>
        <v>#DIV/0!</v>
      </c>
      <c r="F34" s="57" t="s">
        <v>18</v>
      </c>
    </row>
    <row r="35" spans="1:6" ht="102" customHeight="1">
      <c r="A35" s="18">
        <v>4</v>
      </c>
      <c r="B35" s="54" t="s">
        <v>60</v>
      </c>
      <c r="C35" s="55">
        <f>'начало года'!AK29</f>
        <v>0</v>
      </c>
      <c r="D35" s="55" t="e">
        <f>'конец года'!AK29</f>
        <v>#DIV/0!</v>
      </c>
      <c r="E35" s="56" t="e">
        <f t="shared" si="1"/>
        <v>#DIV/0!</v>
      </c>
      <c r="F35" s="57" t="s">
        <v>18</v>
      </c>
    </row>
    <row r="36" spans="1:6" ht="64.5">
      <c r="A36" s="18">
        <v>5</v>
      </c>
      <c r="B36" s="19" t="s">
        <v>5</v>
      </c>
      <c r="C36" s="55">
        <f>'начало года'!AK35</f>
        <v>0</v>
      </c>
      <c r="D36" s="55" t="e">
        <f>'конец года'!AK35</f>
        <v>#DIV/0!</v>
      </c>
      <c r="E36" s="56" t="e">
        <f t="shared" si="1"/>
        <v>#DIV/0!</v>
      </c>
      <c r="F36" s="57" t="s">
        <v>18</v>
      </c>
    </row>
    <row r="37" spans="1:6" ht="93.75" customHeight="1">
      <c r="A37" s="18">
        <v>6</v>
      </c>
      <c r="B37" s="19" t="s">
        <v>6</v>
      </c>
      <c r="C37" s="55">
        <f>'начало года'!AK40</f>
        <v>0</v>
      </c>
      <c r="D37" s="55" t="e">
        <f>'конец года'!AK40</f>
        <v>#DIV/0!</v>
      </c>
      <c r="E37" s="56" t="e">
        <f t="shared" si="1"/>
        <v>#DIV/0!</v>
      </c>
      <c r="F37" s="57" t="s">
        <v>18</v>
      </c>
    </row>
    <row r="38" spans="1:6" ht="102" customHeight="1">
      <c r="A38" s="18">
        <v>7</v>
      </c>
      <c r="B38" s="54" t="s">
        <v>61</v>
      </c>
      <c r="C38" s="55">
        <f>'начало года'!AK46</f>
        <v>0</v>
      </c>
      <c r="D38" s="55" t="e">
        <f>'конец года'!AK46</f>
        <v>#DIV/0!</v>
      </c>
      <c r="E38" s="56" t="e">
        <f t="shared" si="1"/>
        <v>#DIV/0!</v>
      </c>
      <c r="F38" s="57" t="s">
        <v>18</v>
      </c>
    </row>
    <row r="39" spans="1:6" ht="15">
      <c r="A39" s="18"/>
      <c r="B39" s="19"/>
      <c r="C39" s="55">
        <f>AVERAGE(C32:C38)</f>
        <v>0</v>
      </c>
      <c r="D39" s="55" t="e">
        <f>AVERAGE(D32:D38)</f>
        <v>#DIV/0!</v>
      </c>
      <c r="E39" s="56" t="e">
        <f t="shared" si="1"/>
        <v>#DIV/0!</v>
      </c>
      <c r="F39" s="57" t="s">
        <v>18</v>
      </c>
    </row>
    <row r="40" spans="1:6" ht="15">
      <c r="A40" s="11"/>
      <c r="B40" s="15"/>
      <c r="C40" s="12"/>
      <c r="D40" s="12"/>
      <c r="E40" s="12"/>
      <c r="F40" s="13"/>
    </row>
    <row r="41" spans="1:6" ht="15">
      <c r="A41" s="14" t="s">
        <v>20</v>
      </c>
      <c r="B41" s="11"/>
      <c r="C41" s="12"/>
      <c r="D41" s="12"/>
      <c r="E41" s="12"/>
      <c r="F41" s="13"/>
    </row>
    <row r="42" spans="1:6" ht="15">
      <c r="A42" s="25">
        <v>1</v>
      </c>
      <c r="B42" s="7" t="s">
        <v>36</v>
      </c>
      <c r="C42" s="8"/>
      <c r="D42" s="8"/>
      <c r="E42" s="8"/>
      <c r="F42" s="26"/>
    </row>
    <row r="43" spans="1:6" ht="30">
      <c r="A43" s="20" t="s">
        <v>37</v>
      </c>
      <c r="B43" s="17" t="s">
        <v>38</v>
      </c>
      <c r="C43" s="21">
        <f>'начало года'!AK46</f>
        <v>0</v>
      </c>
      <c r="D43" s="21" t="e">
        <f>'конец года'!AK46</f>
        <v>#DIV/0!</v>
      </c>
      <c r="E43" s="22" t="e">
        <f>D43-C43</f>
        <v>#DIV/0!</v>
      </c>
      <c r="F43" s="23" t="s">
        <v>18</v>
      </c>
    </row>
    <row r="44" spans="1:6" ht="30">
      <c r="A44" s="20" t="s">
        <v>39</v>
      </c>
      <c r="B44" s="17" t="s">
        <v>34</v>
      </c>
      <c r="C44" s="21">
        <f>'начало года'!AK56</f>
        <v>0</v>
      </c>
      <c r="D44" s="21" t="e">
        <f>'конец года'!AK56</f>
        <v>#DIV/0!</v>
      </c>
      <c r="E44" s="22" t="e">
        <f>D44-C44</f>
        <v>#DIV/0!</v>
      </c>
      <c r="F44" s="23" t="s">
        <v>18</v>
      </c>
    </row>
    <row r="45" spans="1:6" ht="30">
      <c r="A45" s="20" t="s">
        <v>40</v>
      </c>
      <c r="B45" s="17" t="s">
        <v>35</v>
      </c>
      <c r="C45" s="21">
        <f>'начало года'!AK60</f>
        <v>0</v>
      </c>
      <c r="D45" s="21" t="e">
        <f>'конец года'!AJ60</f>
        <v>#DIV/0!</v>
      </c>
      <c r="E45" s="22" t="e">
        <f>D45-C45</f>
        <v>#DIV/0!</v>
      </c>
      <c r="F45" s="23" t="s">
        <v>18</v>
      </c>
    </row>
    <row r="46" spans="1:6" ht="45">
      <c r="A46" s="28" t="s">
        <v>41</v>
      </c>
      <c r="B46" s="27" t="s">
        <v>42</v>
      </c>
      <c r="C46" s="69">
        <f>'начало года'!AK62</f>
        <v>0</v>
      </c>
      <c r="D46" s="29" t="e">
        <f>'конец года'!AK62</f>
        <v>#DIV/0!</v>
      </c>
      <c r="E46" s="30" t="e">
        <f>D46-C46</f>
        <v>#DIV/0!</v>
      </c>
      <c r="F46" s="31" t="s">
        <v>18</v>
      </c>
    </row>
    <row r="47" spans="1:6" ht="15">
      <c r="A47" s="32">
        <v>2</v>
      </c>
      <c r="B47" s="17" t="s">
        <v>9</v>
      </c>
      <c r="C47" s="152"/>
      <c r="D47" s="153"/>
      <c r="E47" s="153"/>
      <c r="F47" s="154"/>
    </row>
    <row r="48" spans="1:6" ht="15">
      <c r="A48" s="20" t="s">
        <v>43</v>
      </c>
      <c r="B48" s="17" t="s">
        <v>44</v>
      </c>
      <c r="C48" s="21">
        <f>'начало года'!AK69</f>
        <v>0</v>
      </c>
      <c r="D48" s="21" t="e">
        <f>'конец года'!AK69</f>
        <v>#DIV/0!</v>
      </c>
      <c r="E48" s="22" t="e">
        <f>D48-C48</f>
        <v>#DIV/0!</v>
      </c>
      <c r="F48" s="23" t="s">
        <v>18</v>
      </c>
    </row>
    <row r="49" spans="1:6" ht="15">
      <c r="A49" s="20" t="s">
        <v>45</v>
      </c>
      <c r="B49" s="17" t="s">
        <v>46</v>
      </c>
      <c r="C49" s="21">
        <f>'начало года'!AK72</f>
        <v>0</v>
      </c>
      <c r="D49" s="21" t="e">
        <f>'конец года'!AK72</f>
        <v>#DIV/0!</v>
      </c>
      <c r="E49" s="22" t="e">
        <f>D49-C49</f>
        <v>#DIV/0!</v>
      </c>
      <c r="F49" s="23" t="s">
        <v>18</v>
      </c>
    </row>
    <row r="50" spans="1:6" ht="15">
      <c r="A50" s="20" t="s">
        <v>47</v>
      </c>
      <c r="B50" s="17" t="s">
        <v>48</v>
      </c>
      <c r="C50" s="21">
        <f>'начало года'!AK74</f>
        <v>0</v>
      </c>
      <c r="D50" s="21" t="e">
        <f>'конец года'!AK74</f>
        <v>#DIV/0!</v>
      </c>
      <c r="E50" s="22" t="e">
        <f>D50-C50</f>
        <v>#DIV/0!</v>
      </c>
      <c r="F50" s="23" t="s">
        <v>18</v>
      </c>
    </row>
    <row r="51" spans="1:6" ht="30">
      <c r="A51" s="32">
        <v>3</v>
      </c>
      <c r="B51" s="17" t="s">
        <v>22</v>
      </c>
      <c r="C51" s="21"/>
      <c r="D51" s="21"/>
      <c r="E51" s="22"/>
      <c r="F51" s="23"/>
    </row>
    <row r="52" spans="1:6" ht="15">
      <c r="A52" s="20" t="s">
        <v>49</v>
      </c>
      <c r="B52" s="17" t="s">
        <v>50</v>
      </c>
      <c r="C52" s="21">
        <f>'начало года'!AK76</f>
        <v>0</v>
      </c>
      <c r="D52" s="21" t="e">
        <f>'конец года'!AK76</f>
        <v>#DIV/0!</v>
      </c>
      <c r="E52" s="22"/>
      <c r="F52" s="23"/>
    </row>
    <row r="53" spans="1:6" ht="15">
      <c r="A53" s="20" t="s">
        <v>51</v>
      </c>
      <c r="B53" s="17" t="s">
        <v>10</v>
      </c>
      <c r="C53" s="21">
        <f>'начало года'!AK80</f>
        <v>0</v>
      </c>
      <c r="D53" s="21" t="e">
        <f>'конец года'!AK80</f>
        <v>#DIV/0!</v>
      </c>
      <c r="E53" s="22" t="e">
        <f>D53-C53</f>
        <v>#DIV/0!</v>
      </c>
      <c r="F53" s="23" t="s">
        <v>18</v>
      </c>
    </row>
    <row r="54" spans="1:6" ht="15">
      <c r="A54" s="32">
        <v>4</v>
      </c>
      <c r="B54" s="17" t="s">
        <v>11</v>
      </c>
      <c r="C54" s="21"/>
      <c r="D54" s="21"/>
      <c r="E54" s="22"/>
      <c r="F54" s="23"/>
    </row>
    <row r="55" spans="1:6" ht="15">
      <c r="A55" s="20" t="s">
        <v>52</v>
      </c>
      <c r="B55" s="17" t="s">
        <v>30</v>
      </c>
      <c r="C55" s="21">
        <f>'начало года'!AK84</f>
        <v>0</v>
      </c>
      <c r="D55" s="21" t="e">
        <f>'конец года'!AK84</f>
        <v>#DIV/0!</v>
      </c>
      <c r="E55" s="22" t="e">
        <f>D55-C55</f>
        <v>#DIV/0!</v>
      </c>
      <c r="F55" s="23" t="s">
        <v>18</v>
      </c>
    </row>
    <row r="56" spans="1:6" ht="15">
      <c r="A56" s="20" t="s">
        <v>54</v>
      </c>
      <c r="B56" s="17" t="s">
        <v>32</v>
      </c>
      <c r="C56" s="21">
        <f>'начало года'!AK91</f>
        <v>0</v>
      </c>
      <c r="D56" s="21" t="e">
        <f>'конец года'!AK91</f>
        <v>#DIV/0!</v>
      </c>
      <c r="E56" s="22" t="e">
        <f>D56-C56</f>
        <v>#DIV/0!</v>
      </c>
      <c r="F56" s="23" t="s">
        <v>18</v>
      </c>
    </row>
    <row r="57" spans="1:6" ht="15">
      <c r="A57" s="20" t="s">
        <v>55</v>
      </c>
      <c r="B57" s="17" t="s">
        <v>53</v>
      </c>
      <c r="C57" s="21">
        <f>'начало года'!AK93</f>
        <v>0</v>
      </c>
      <c r="D57" s="21" t="e">
        <f>'конец года'!AK93</f>
        <v>#DIV/0!</v>
      </c>
      <c r="E57" s="22" t="e">
        <f>D57-C57</f>
        <v>#DIV/0!</v>
      </c>
      <c r="F57" s="23" t="s">
        <v>18</v>
      </c>
    </row>
  </sheetData>
  <sheetProtection/>
  <mergeCells count="4">
    <mergeCell ref="C47:F47"/>
    <mergeCell ref="E1:F1"/>
    <mergeCell ref="B28:D28"/>
    <mergeCell ref="A30:F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Гузель</dc:creator>
  <cp:keywords/>
  <dc:description/>
  <cp:lastModifiedBy>Пользователь Windows</cp:lastModifiedBy>
  <cp:lastPrinted>2015-09-02T06:35:12Z</cp:lastPrinted>
  <dcterms:created xsi:type="dcterms:W3CDTF">2015-01-24T20:37:14Z</dcterms:created>
  <dcterms:modified xsi:type="dcterms:W3CDTF">2022-11-20T13:24:38Z</dcterms:modified>
  <cp:category/>
  <cp:version/>
  <cp:contentType/>
  <cp:contentStatus/>
</cp:coreProperties>
</file>